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ji dokumenti\Documents\PRORAČUNSKO - ogledni primjerci\Financijski izvještaji 31.12.2021\"/>
    </mc:Choice>
  </mc:AlternateContent>
  <xr:revisionPtr revIDLastSave="0" documentId="13_ncr:1_{A8D0BA93-9971-4AA9-B9BB-A9EA8C19627C}" xr6:coauthVersionLast="47" xr6:coauthVersionMax="47" xr10:uidLastSave="{00000000-0000-0000-0000-000000000000}"/>
  <bookViews>
    <workbookView xWindow="-120" yWindow="-120" windowWidth="29040" windowHeight="15840" activeTab="3" xr2:uid="{23C4FF89-E0C8-423A-BE90-8BC6CB0D2B51}"/>
  </bookViews>
  <sheets>
    <sheet name="Izvršenje - OPĆI DIO" sheetId="5" r:id="rId1"/>
    <sheet name="Izvršenje - PRIHODI" sheetId="6" r:id="rId2"/>
    <sheet name="Izvršenje - RASHODI 3.razina" sheetId="10" r:id="rId3"/>
    <sheet name="Izvršenje - RASHODI 4.razina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6" l="1"/>
  <c r="W98" i="12" l="1"/>
  <c r="W97" i="12"/>
  <c r="V97" i="12"/>
  <c r="V98" i="12"/>
  <c r="V67" i="12"/>
  <c r="W68" i="12"/>
  <c r="W67" i="12" s="1"/>
  <c r="R21" i="12"/>
  <c r="Q21" i="12"/>
  <c r="R48" i="12"/>
  <c r="R49" i="12"/>
  <c r="Q49" i="12"/>
  <c r="R14" i="12"/>
  <c r="Q14" i="12"/>
  <c r="M79" i="12"/>
  <c r="M67" i="12" s="1"/>
  <c r="M59" i="12" s="1"/>
  <c r="L79" i="12"/>
  <c r="M98" i="12"/>
  <c r="L98" i="12"/>
  <c r="M88" i="12"/>
  <c r="L88" i="12"/>
  <c r="L67" i="12" s="1"/>
  <c r="L59" i="12" s="1"/>
  <c r="M72" i="12"/>
  <c r="L72" i="12"/>
  <c r="M68" i="12"/>
  <c r="L68" i="12"/>
  <c r="M60" i="12"/>
  <c r="L60" i="12"/>
  <c r="M15" i="12"/>
  <c r="M14" i="12" s="1"/>
  <c r="M21" i="12"/>
  <c r="L21" i="12"/>
  <c r="L14" i="12"/>
  <c r="G9" i="12"/>
  <c r="G67" i="12"/>
  <c r="G59" i="12"/>
  <c r="G57" i="12" s="1"/>
  <c r="H97" i="12"/>
  <c r="H98" i="12"/>
  <c r="G98" i="12"/>
  <c r="H88" i="12"/>
  <c r="G88" i="12"/>
  <c r="H79" i="12"/>
  <c r="H67" i="12" s="1"/>
  <c r="H59" i="12" s="1"/>
  <c r="H57" i="12" s="1"/>
  <c r="H9" i="12" s="1"/>
  <c r="G79" i="12"/>
  <c r="H72" i="12"/>
  <c r="G72" i="12"/>
  <c r="H68" i="12"/>
  <c r="G68" i="12"/>
  <c r="H60" i="12"/>
  <c r="G60" i="12"/>
  <c r="H21" i="12"/>
  <c r="G21" i="12"/>
  <c r="G13" i="12" s="1"/>
  <c r="G11" i="12" s="1"/>
  <c r="H22" i="12"/>
  <c r="G22" i="12"/>
  <c r="H49" i="12"/>
  <c r="G49" i="12"/>
  <c r="H40" i="12"/>
  <c r="G40" i="12"/>
  <c r="H32" i="12"/>
  <c r="G32" i="12"/>
  <c r="H26" i="12"/>
  <c r="G26" i="12"/>
  <c r="G14" i="12"/>
  <c r="H14" i="12"/>
  <c r="M13" i="12" l="1"/>
  <c r="H13" i="12"/>
  <c r="H11" i="12" s="1"/>
  <c r="M97" i="12" l="1"/>
  <c r="D103" i="12"/>
  <c r="D98" i="12" s="1"/>
  <c r="AD98" i="12"/>
  <c r="AC98" i="12"/>
  <c r="AB98" i="12"/>
  <c r="AB97" i="12" s="1"/>
  <c r="AB57" i="12" s="1"/>
  <c r="AB9" i="12" s="1"/>
  <c r="AA98" i="12"/>
  <c r="Z98" i="12"/>
  <c r="Y98" i="12"/>
  <c r="Y97" i="12" s="1"/>
  <c r="Y57" i="12" s="1"/>
  <c r="Y9" i="12" s="1"/>
  <c r="X98" i="12"/>
  <c r="U98" i="12"/>
  <c r="S98" i="12"/>
  <c r="P98" i="12"/>
  <c r="P97" i="12" s="1"/>
  <c r="O98" i="12"/>
  <c r="O97" i="12" s="1"/>
  <c r="N98" i="12"/>
  <c r="N97" i="12" s="1"/>
  <c r="L97" i="12"/>
  <c r="K98" i="12"/>
  <c r="K97" i="12" s="1"/>
  <c r="J98" i="12"/>
  <c r="J97" i="12" s="1"/>
  <c r="I98" i="12"/>
  <c r="I97" i="12" s="1"/>
  <c r="G97" i="12"/>
  <c r="F98" i="12"/>
  <c r="F97" i="12" s="1"/>
  <c r="E98" i="12"/>
  <c r="E97" i="12" s="1"/>
  <c r="C98" i="12"/>
  <c r="AD97" i="12"/>
  <c r="AC97" i="12"/>
  <c r="AA97" i="12"/>
  <c r="Z97" i="12"/>
  <c r="X97" i="12"/>
  <c r="U97" i="12"/>
  <c r="T97" i="12"/>
  <c r="S97" i="12"/>
  <c r="C97" i="12"/>
  <c r="AD94" i="12"/>
  <c r="AC94" i="12"/>
  <c r="AA94" i="12"/>
  <c r="Z94" i="12"/>
  <c r="X94" i="12"/>
  <c r="V94" i="12"/>
  <c r="U94" i="12"/>
  <c r="S94" i="12"/>
  <c r="P94" i="12"/>
  <c r="O94" i="12"/>
  <c r="N94" i="12"/>
  <c r="M94" i="12"/>
  <c r="K94" i="12"/>
  <c r="J94" i="12"/>
  <c r="I94" i="12"/>
  <c r="H94" i="12"/>
  <c r="G94" i="12"/>
  <c r="F94" i="12"/>
  <c r="E94" i="12"/>
  <c r="D94" i="12"/>
  <c r="C94" i="12"/>
  <c r="AD67" i="12"/>
  <c r="AC67" i="12"/>
  <c r="AA67" i="12"/>
  <c r="Z67" i="12"/>
  <c r="X67" i="12"/>
  <c r="W59" i="12"/>
  <c r="U67" i="12"/>
  <c r="T67" i="12"/>
  <c r="T59" i="12" s="1"/>
  <c r="S67" i="12"/>
  <c r="P67" i="12"/>
  <c r="O67" i="12"/>
  <c r="N67" i="12"/>
  <c r="K67" i="12"/>
  <c r="J67" i="12"/>
  <c r="I67" i="12"/>
  <c r="F67" i="12"/>
  <c r="E67" i="12"/>
  <c r="D67" i="12"/>
  <c r="C67" i="12"/>
  <c r="AD60" i="12"/>
  <c r="AC60" i="12"/>
  <c r="AA60" i="12"/>
  <c r="Z60" i="12"/>
  <c r="X60" i="12"/>
  <c r="V60" i="12"/>
  <c r="U60" i="12"/>
  <c r="S60" i="12"/>
  <c r="P60" i="12"/>
  <c r="O60" i="12"/>
  <c r="N60" i="12"/>
  <c r="K60" i="12"/>
  <c r="J60" i="12"/>
  <c r="I60" i="12"/>
  <c r="F60" i="12"/>
  <c r="E60" i="12"/>
  <c r="D60" i="12"/>
  <c r="C60" i="12"/>
  <c r="AF59" i="12"/>
  <c r="AF57" i="12" s="1"/>
  <c r="AE59" i="12"/>
  <c r="AE57" i="12" s="1"/>
  <c r="Q59" i="12"/>
  <c r="Q57" i="12" s="1"/>
  <c r="AD55" i="12"/>
  <c r="AD54" i="12" s="1"/>
  <c r="AC55" i="12"/>
  <c r="AC54" i="12" s="1"/>
  <c r="Z55" i="12"/>
  <c r="Z54" i="12" s="1"/>
  <c r="X55" i="12"/>
  <c r="X54" i="12" s="1"/>
  <c r="S55" i="12"/>
  <c r="S54" i="12" s="1"/>
  <c r="N55" i="12"/>
  <c r="N54" i="12" s="1"/>
  <c r="C55" i="12"/>
  <c r="C54" i="12" s="1"/>
  <c r="AA54" i="12"/>
  <c r="I54" i="12"/>
  <c r="G54" i="12"/>
  <c r="F54" i="12"/>
  <c r="E54" i="12"/>
  <c r="D54" i="12"/>
  <c r="AD49" i="12"/>
  <c r="AD48" i="12" s="1"/>
  <c r="AC49" i="12"/>
  <c r="AC48" i="12" s="1"/>
  <c r="Z49" i="12"/>
  <c r="Z48" i="12" s="1"/>
  <c r="X49" i="12"/>
  <c r="X48" i="12" s="1"/>
  <c r="S49" i="12"/>
  <c r="S48" i="12" s="1"/>
  <c r="Q48" i="12"/>
  <c r="P49" i="12"/>
  <c r="P48" i="12" s="1"/>
  <c r="O49" i="12"/>
  <c r="O48" i="12" s="1"/>
  <c r="N49" i="12"/>
  <c r="N48" i="12" s="1"/>
  <c r="H48" i="12"/>
  <c r="G48" i="12"/>
  <c r="F49" i="12"/>
  <c r="F48" i="12" s="1"/>
  <c r="E49" i="12"/>
  <c r="E48" i="12" s="1"/>
  <c r="C49" i="12"/>
  <c r="C48" i="12" s="1"/>
  <c r="AA48" i="12"/>
  <c r="V48" i="12"/>
  <c r="U48" i="12"/>
  <c r="I48" i="12"/>
  <c r="D48" i="12"/>
  <c r="AD45" i="12"/>
  <c r="AC45" i="12"/>
  <c r="Z45" i="12"/>
  <c r="X45" i="12"/>
  <c r="S45" i="12"/>
  <c r="R45" i="12"/>
  <c r="Q45" i="12"/>
  <c r="P45" i="12"/>
  <c r="O45" i="12"/>
  <c r="N45" i="12"/>
  <c r="K45" i="12"/>
  <c r="J45" i="12"/>
  <c r="I45" i="12"/>
  <c r="F45" i="12"/>
  <c r="E45" i="12"/>
  <c r="D45" i="12"/>
  <c r="C45" i="12"/>
  <c r="AD21" i="12"/>
  <c r="AC21" i="12"/>
  <c r="Z21" i="12"/>
  <c r="X21" i="12"/>
  <c r="S21" i="12"/>
  <c r="P21" i="12"/>
  <c r="O21" i="12"/>
  <c r="N21" i="12"/>
  <c r="K21" i="12"/>
  <c r="J21" i="12"/>
  <c r="I21" i="12"/>
  <c r="F21" i="12"/>
  <c r="E21" i="12"/>
  <c r="D21" i="12"/>
  <c r="C21" i="12"/>
  <c r="AD14" i="12"/>
  <c r="AC14" i="12"/>
  <c r="Z14" i="12"/>
  <c r="X14" i="12"/>
  <c r="S14" i="12"/>
  <c r="P14" i="12"/>
  <c r="O14" i="12"/>
  <c r="N14" i="12"/>
  <c r="K14" i="12"/>
  <c r="J14" i="12"/>
  <c r="I14" i="12"/>
  <c r="F14" i="12"/>
  <c r="E14" i="12"/>
  <c r="D14" i="12"/>
  <c r="C14" i="12"/>
  <c r="AF13" i="12"/>
  <c r="AF11" i="12" s="1"/>
  <c r="AE13" i="12"/>
  <c r="AE11" i="12" s="1"/>
  <c r="AA13" i="12"/>
  <c r="V13" i="12"/>
  <c r="U13" i="12"/>
  <c r="T13" i="12"/>
  <c r="T11" i="12" s="1"/>
  <c r="AF35" i="10"/>
  <c r="AF33" i="10" s="1"/>
  <c r="AE35" i="10"/>
  <c r="AE33" i="10" s="1"/>
  <c r="AF14" i="10"/>
  <c r="AE14" i="10"/>
  <c r="AE12" i="10" s="1"/>
  <c r="AF12" i="10"/>
  <c r="AF10" i="10" l="1"/>
  <c r="D59" i="12"/>
  <c r="J59" i="12"/>
  <c r="J57" i="12" s="1"/>
  <c r="AC59" i="12"/>
  <c r="AC57" i="12" s="1"/>
  <c r="W57" i="12"/>
  <c r="W9" i="12" s="1"/>
  <c r="V59" i="12"/>
  <c r="V57" i="12" s="1"/>
  <c r="D97" i="12"/>
  <c r="R13" i="12"/>
  <c r="R11" i="12" s="1"/>
  <c r="R9" i="12" s="1"/>
  <c r="L13" i="12"/>
  <c r="L11" i="12" s="1"/>
  <c r="Z13" i="12"/>
  <c r="Z11" i="12" s="1"/>
  <c r="M11" i="12"/>
  <c r="X13" i="12"/>
  <c r="X11" i="12" s="1"/>
  <c r="C59" i="12"/>
  <c r="C57" i="12" s="1"/>
  <c r="I59" i="12"/>
  <c r="I57" i="12" s="1"/>
  <c r="Q13" i="12"/>
  <c r="Q11" i="12" s="1"/>
  <c r="Q9" i="12" s="1"/>
  <c r="V11" i="12"/>
  <c r="D13" i="12"/>
  <c r="D11" i="12" s="1"/>
  <c r="P13" i="12"/>
  <c r="P11" i="12" s="1"/>
  <c r="AC13" i="12"/>
  <c r="AC11" i="12" s="1"/>
  <c r="O59" i="12"/>
  <c r="O57" i="12" s="1"/>
  <c r="AD59" i="12"/>
  <c r="AD57" i="12" s="1"/>
  <c r="P59" i="12"/>
  <c r="P57" i="12" s="1"/>
  <c r="X59" i="12"/>
  <c r="X57" i="12" s="1"/>
  <c r="E59" i="12"/>
  <c r="E57" i="12" s="1"/>
  <c r="N13" i="12"/>
  <c r="N11" i="12" s="1"/>
  <c r="AA11" i="12"/>
  <c r="S59" i="12"/>
  <c r="S57" i="12" s="1"/>
  <c r="F59" i="12"/>
  <c r="F57" i="12" s="1"/>
  <c r="L57" i="12"/>
  <c r="U59" i="12"/>
  <c r="U57" i="12" s="1"/>
  <c r="N59" i="12"/>
  <c r="N57" i="12" s="1"/>
  <c r="Z59" i="12"/>
  <c r="Z57" i="12" s="1"/>
  <c r="AF9" i="12"/>
  <c r="E13" i="12"/>
  <c r="E11" i="12" s="1"/>
  <c r="AD13" i="12"/>
  <c r="AD11" i="12" s="1"/>
  <c r="J13" i="12"/>
  <c r="J11" i="12" s="1"/>
  <c r="U11" i="12"/>
  <c r="M57" i="12"/>
  <c r="AA59" i="12"/>
  <c r="AA57" i="12" s="1"/>
  <c r="K59" i="12"/>
  <c r="K57" i="12" s="1"/>
  <c r="T57" i="12"/>
  <c r="T9" i="12" s="1"/>
  <c r="C13" i="12"/>
  <c r="C11" i="12" s="1"/>
  <c r="I13" i="12"/>
  <c r="I11" i="12" s="1"/>
  <c r="O13" i="12"/>
  <c r="O11" i="12" s="1"/>
  <c r="F13" i="12"/>
  <c r="F11" i="12" s="1"/>
  <c r="K13" i="12"/>
  <c r="K11" i="12" s="1"/>
  <c r="S13" i="12"/>
  <c r="S11" i="12" s="1"/>
  <c r="AE9" i="12"/>
  <c r="AE10" i="10"/>
  <c r="M9" i="12" l="1"/>
  <c r="S9" i="12"/>
  <c r="D57" i="12"/>
  <c r="D9" i="12" s="1"/>
  <c r="L9" i="12"/>
  <c r="V9" i="12"/>
  <c r="AC9" i="12"/>
  <c r="AD9" i="12"/>
  <c r="P9" i="12"/>
  <c r="C9" i="12"/>
  <c r="F9" i="12"/>
  <c r="J9" i="12"/>
  <c r="Z9" i="12"/>
  <c r="I9" i="12"/>
  <c r="AA9" i="12"/>
  <c r="K9" i="12"/>
  <c r="E9" i="12"/>
  <c r="U9" i="12"/>
  <c r="O9" i="12"/>
  <c r="X9" i="12"/>
  <c r="N9" i="12"/>
  <c r="AB49" i="10"/>
  <c r="AB48" i="10" s="1"/>
  <c r="AB33" i="10" s="1"/>
  <c r="AB10" i="10" s="1"/>
  <c r="Y49" i="10"/>
  <c r="Y48" i="10" s="1"/>
  <c r="Y33" i="10" s="1"/>
  <c r="Y10" i="10" s="1"/>
  <c r="W49" i="10"/>
  <c r="W48" i="10"/>
  <c r="W40" i="10"/>
  <c r="W35" i="10" s="1"/>
  <c r="R26" i="10"/>
  <c r="R24" i="10"/>
  <c r="R19" i="10"/>
  <c r="R15" i="10"/>
  <c r="M48" i="10"/>
  <c r="M46" i="10"/>
  <c r="M40" i="10"/>
  <c r="M36" i="10"/>
  <c r="M19" i="10"/>
  <c r="M15" i="10"/>
  <c r="H48" i="10"/>
  <c r="H40" i="10"/>
  <c r="H46" i="10"/>
  <c r="H36" i="10"/>
  <c r="H27" i="10"/>
  <c r="H26" i="10" s="1"/>
  <c r="H19" i="10"/>
  <c r="H15" i="10"/>
  <c r="J5" i="5"/>
  <c r="J8" i="5"/>
  <c r="O23" i="6"/>
  <c r="L23" i="6"/>
  <c r="H23" i="6"/>
  <c r="D23" i="6"/>
  <c r="K40" i="10"/>
  <c r="K36" i="10"/>
  <c r="J49" i="10"/>
  <c r="J48" i="10"/>
  <c r="J46" i="10"/>
  <c r="J40" i="10"/>
  <c r="J36" i="10"/>
  <c r="J24" i="10"/>
  <c r="J19" i="10"/>
  <c r="J15" i="10"/>
  <c r="J14" i="10" l="1"/>
  <c r="J12" i="10" s="1"/>
  <c r="R14" i="10"/>
  <c r="R12" i="10" s="1"/>
  <c r="R10" i="10" s="1"/>
  <c r="M35" i="10"/>
  <c r="W33" i="10"/>
  <c r="W10" i="10" s="1"/>
  <c r="B25" i="6"/>
  <c r="J11" i="5"/>
  <c r="H35" i="10"/>
  <c r="H33" i="10" s="1"/>
  <c r="H14" i="10"/>
  <c r="H12" i="10" s="1"/>
  <c r="M14" i="10"/>
  <c r="M12" i="10" s="1"/>
  <c r="M33" i="10"/>
  <c r="J35" i="10"/>
  <c r="J33" i="10" s="1"/>
  <c r="J10" i="10" l="1"/>
  <c r="M10" i="10"/>
  <c r="H10" i="10"/>
  <c r="Q35" i="10"/>
  <c r="Q33" i="10" s="1"/>
  <c r="L40" i="10"/>
  <c r="L49" i="10"/>
  <c r="L48" i="10" s="1"/>
  <c r="L36" i="10" l="1"/>
  <c r="L35" i="10" s="1"/>
  <c r="L33" i="10" s="1"/>
  <c r="L19" i="10"/>
  <c r="L15" i="10"/>
  <c r="Q27" i="10"/>
  <c r="Q26" i="10" s="1"/>
  <c r="Q24" i="10"/>
  <c r="Q19" i="10"/>
  <c r="Q15" i="10"/>
  <c r="F49" i="10"/>
  <c r="F48" i="10" s="1"/>
  <c r="F46" i="10"/>
  <c r="F40" i="10"/>
  <c r="F36" i="10"/>
  <c r="F30" i="10"/>
  <c r="F27" i="10"/>
  <c r="F26" i="10" s="1"/>
  <c r="F24" i="10"/>
  <c r="F19" i="10"/>
  <c r="F15" i="10"/>
  <c r="C48" i="10"/>
  <c r="T48" i="10"/>
  <c r="U48" i="10"/>
  <c r="V48" i="10"/>
  <c r="X48" i="10"/>
  <c r="Z48" i="10"/>
  <c r="AA48" i="10"/>
  <c r="AC48" i="10"/>
  <c r="AD48" i="10"/>
  <c r="T40" i="10"/>
  <c r="T35" i="10" s="1"/>
  <c r="U40" i="10"/>
  <c r="V40" i="10"/>
  <c r="X40" i="10"/>
  <c r="Z40" i="10"/>
  <c r="AA40" i="10"/>
  <c r="AC40" i="10"/>
  <c r="AD40" i="10"/>
  <c r="T14" i="10"/>
  <c r="T12" i="10" s="1"/>
  <c r="U14" i="10"/>
  <c r="V14" i="10"/>
  <c r="AA14" i="10"/>
  <c r="U26" i="10"/>
  <c r="V26" i="10"/>
  <c r="AA26" i="10"/>
  <c r="K49" i="10"/>
  <c r="K48" i="10" s="1"/>
  <c r="N49" i="10"/>
  <c r="N48" i="10" s="1"/>
  <c r="O49" i="10"/>
  <c r="O48" i="10" s="1"/>
  <c r="P49" i="10"/>
  <c r="P48" i="10" s="1"/>
  <c r="K46" i="10"/>
  <c r="K35" i="10" s="1"/>
  <c r="N46" i="10"/>
  <c r="O46" i="10"/>
  <c r="P46" i="10"/>
  <c r="S46" i="10"/>
  <c r="U46" i="10"/>
  <c r="V46" i="10"/>
  <c r="X46" i="10"/>
  <c r="Z46" i="10"/>
  <c r="AA46" i="10"/>
  <c r="AC46" i="10"/>
  <c r="AD46" i="10"/>
  <c r="N40" i="10"/>
  <c r="O40" i="10"/>
  <c r="P40" i="10"/>
  <c r="N36" i="10"/>
  <c r="O36" i="10"/>
  <c r="P36" i="10"/>
  <c r="S36" i="10"/>
  <c r="U36" i="10"/>
  <c r="V36" i="10"/>
  <c r="X36" i="10"/>
  <c r="Z36" i="10"/>
  <c r="AA36" i="10"/>
  <c r="AC36" i="10"/>
  <c r="AD36" i="10"/>
  <c r="K24" i="10"/>
  <c r="K19" i="10"/>
  <c r="K15" i="10"/>
  <c r="O15" i="10"/>
  <c r="AA35" i="10" l="1"/>
  <c r="AA33" i="10" s="1"/>
  <c r="P35" i="10"/>
  <c r="P33" i="10" s="1"/>
  <c r="Z35" i="10"/>
  <c r="Z33" i="10" s="1"/>
  <c r="O35" i="10"/>
  <c r="O33" i="10" s="1"/>
  <c r="V35" i="10"/>
  <c r="V33" i="10" s="1"/>
  <c r="U35" i="10"/>
  <c r="U33" i="10" s="1"/>
  <c r="AD35" i="10"/>
  <c r="F14" i="10"/>
  <c r="F12" i="10" s="1"/>
  <c r="K33" i="10"/>
  <c r="X35" i="10"/>
  <c r="X33" i="10" s="1"/>
  <c r="N35" i="10"/>
  <c r="N33" i="10" s="1"/>
  <c r="T33" i="10"/>
  <c r="T10" i="10" s="1"/>
  <c r="L14" i="10"/>
  <c r="L12" i="10" s="1"/>
  <c r="L10" i="10" s="1"/>
  <c r="AC35" i="10"/>
  <c r="AC33" i="10" s="1"/>
  <c r="Q14" i="10"/>
  <c r="Q12" i="10" s="1"/>
  <c r="Q10" i="10" s="1"/>
  <c r="F35" i="10"/>
  <c r="F33" i="10" s="1"/>
  <c r="U12" i="10"/>
  <c r="V12" i="10"/>
  <c r="K14" i="10"/>
  <c r="K12" i="10" s="1"/>
  <c r="F10" i="10" l="1"/>
  <c r="K10" i="10"/>
  <c r="V10" i="10"/>
  <c r="U49" i="10"/>
  <c r="V49" i="10"/>
  <c r="O27" i="10"/>
  <c r="O26" i="10" s="1"/>
  <c r="P27" i="10"/>
  <c r="P26" i="10" s="1"/>
  <c r="O24" i="10"/>
  <c r="P24" i="10"/>
  <c r="O19" i="10"/>
  <c r="P19" i="10"/>
  <c r="P15" i="10"/>
  <c r="D51" i="10"/>
  <c r="D48" i="10" s="1"/>
  <c r="AD49" i="10"/>
  <c r="AC49" i="10"/>
  <c r="AA49" i="10"/>
  <c r="Z49" i="10"/>
  <c r="X49" i="10"/>
  <c r="S49" i="10"/>
  <c r="I49" i="10"/>
  <c r="I48" i="10" s="1"/>
  <c r="G49" i="10"/>
  <c r="G48" i="10" s="1"/>
  <c r="E49" i="10"/>
  <c r="E48" i="10" s="1"/>
  <c r="C49" i="10"/>
  <c r="S48" i="10"/>
  <c r="I46" i="10"/>
  <c r="G46" i="10"/>
  <c r="E46" i="10"/>
  <c r="D46" i="10"/>
  <c r="C46" i="10"/>
  <c r="I40" i="10"/>
  <c r="S40" i="10"/>
  <c r="S35" i="10" s="1"/>
  <c r="G40" i="10"/>
  <c r="E40" i="10"/>
  <c r="C40" i="10"/>
  <c r="I36" i="10"/>
  <c r="G36" i="10"/>
  <c r="E36" i="10"/>
  <c r="D36" i="10"/>
  <c r="C36" i="10"/>
  <c r="AD31" i="10"/>
  <c r="AD30" i="10" s="1"/>
  <c r="AC31" i="10"/>
  <c r="AC30" i="10" s="1"/>
  <c r="Z31" i="10"/>
  <c r="Z30" i="10" s="1"/>
  <c r="X31" i="10"/>
  <c r="X30" i="10" s="1"/>
  <c r="S31" i="10"/>
  <c r="S30" i="10" s="1"/>
  <c r="N31" i="10"/>
  <c r="N30" i="10" s="1"/>
  <c r="C31" i="10"/>
  <c r="D30" i="10" s="1"/>
  <c r="AA30" i="10"/>
  <c r="AA12" i="10" s="1"/>
  <c r="I30" i="10"/>
  <c r="G30" i="10"/>
  <c r="E30" i="10"/>
  <c r="AD27" i="10"/>
  <c r="AD26" i="10" s="1"/>
  <c r="AC27" i="10"/>
  <c r="AC26" i="10" s="1"/>
  <c r="Z27" i="10"/>
  <c r="Z26" i="10" s="1"/>
  <c r="X27" i="10"/>
  <c r="X26" i="10" s="1"/>
  <c r="S27" i="10"/>
  <c r="S26" i="10" s="1"/>
  <c r="N27" i="10"/>
  <c r="N26" i="10" s="1"/>
  <c r="G27" i="10"/>
  <c r="G26" i="10" s="1"/>
  <c r="C27" i="10"/>
  <c r="I26" i="10"/>
  <c r="AD24" i="10"/>
  <c r="AC24" i="10"/>
  <c r="Z24" i="10"/>
  <c r="X24" i="10"/>
  <c r="S24" i="10"/>
  <c r="N24" i="10"/>
  <c r="I24" i="10"/>
  <c r="E24" i="10"/>
  <c r="D24" i="10"/>
  <c r="C24" i="10"/>
  <c r="AD19" i="10"/>
  <c r="AC19" i="10"/>
  <c r="Z19" i="10"/>
  <c r="X19" i="10"/>
  <c r="S19" i="10"/>
  <c r="N19" i="10"/>
  <c r="I19" i="10"/>
  <c r="G19" i="10"/>
  <c r="E19" i="10"/>
  <c r="D19" i="10"/>
  <c r="C19" i="10"/>
  <c r="AD15" i="10"/>
  <c r="AC15" i="10"/>
  <c r="Z15" i="10"/>
  <c r="X15" i="10"/>
  <c r="S15" i="10"/>
  <c r="N15" i="10"/>
  <c r="I15" i="10"/>
  <c r="G15" i="10"/>
  <c r="E15" i="10"/>
  <c r="D15" i="10"/>
  <c r="C15" i="10"/>
  <c r="S33" i="10" l="1"/>
  <c r="AC14" i="10"/>
  <c r="AC12" i="10" s="1"/>
  <c r="AC10" i="10" s="1"/>
  <c r="S14" i="10"/>
  <c r="S12" i="10" s="1"/>
  <c r="AD14" i="10"/>
  <c r="AD12" i="10" s="1"/>
  <c r="X14" i="10"/>
  <c r="X12" i="10" s="1"/>
  <c r="X10" i="10" s="1"/>
  <c r="Z14" i="10"/>
  <c r="Z12" i="10" s="1"/>
  <c r="Z10" i="10" s="1"/>
  <c r="U10" i="10"/>
  <c r="P14" i="10"/>
  <c r="P12" i="10" s="1"/>
  <c r="P10" i="10" s="1"/>
  <c r="O14" i="10"/>
  <c r="O12" i="10" s="1"/>
  <c r="O10" i="10" s="1"/>
  <c r="G35" i="10"/>
  <c r="G33" i="10" s="1"/>
  <c r="C30" i="10"/>
  <c r="AA10" i="10"/>
  <c r="I35" i="10"/>
  <c r="I33" i="10" s="1"/>
  <c r="G14" i="10"/>
  <c r="G12" i="10" s="1"/>
  <c r="N14" i="10"/>
  <c r="N12" i="10" s="1"/>
  <c r="N10" i="10" s="1"/>
  <c r="D40" i="10"/>
  <c r="D35" i="10" s="1"/>
  <c r="D33" i="10" s="1"/>
  <c r="I14" i="10"/>
  <c r="I12" i="10" s="1"/>
  <c r="AD33" i="10"/>
  <c r="D14" i="10"/>
  <c r="C14" i="10"/>
  <c r="E14" i="10"/>
  <c r="C35" i="10"/>
  <c r="C33" i="10" s="1"/>
  <c r="E35" i="10"/>
  <c r="E33" i="10" s="1"/>
  <c r="E27" i="10"/>
  <c r="E26" i="10" s="1"/>
  <c r="D26" i="10"/>
  <c r="C26" i="10"/>
  <c r="D49" i="10"/>
  <c r="I8" i="5"/>
  <c r="I11" i="5" s="1"/>
  <c r="I10" i="10" l="1"/>
  <c r="AD10" i="10"/>
  <c r="S10" i="10"/>
  <c r="G10" i="10"/>
  <c r="E12" i="10"/>
  <c r="E10" i="10" s="1"/>
  <c r="C12" i="10"/>
  <c r="C10" i="10" s="1"/>
  <c r="D12" i="10"/>
  <c r="D10" i="10" l="1"/>
  <c r="H8" i="5" l="1"/>
  <c r="H11" i="5" s="1"/>
  <c r="G23" i="6"/>
  <c r="M92" i="6"/>
  <c r="I92" i="6"/>
  <c r="F92" i="6"/>
  <c r="E92" i="6"/>
  <c r="C92" i="6"/>
  <c r="B92" i="6"/>
  <c r="M82" i="6"/>
  <c r="I82" i="6"/>
  <c r="F82" i="6"/>
  <c r="E82" i="6"/>
  <c r="C82" i="6"/>
  <c r="B82" i="6"/>
  <c r="B93" i="6" l="1"/>
  <c r="B83" i="6"/>
  <c r="G8" i="5"/>
  <c r="G11" i="5" s="1"/>
  <c r="N23" i="6"/>
  <c r="F23" i="6"/>
  <c r="C23" i="6"/>
  <c r="Q50" i="6"/>
  <c r="P50" i="6"/>
  <c r="M50" i="6"/>
  <c r="K50" i="6"/>
  <c r="I50" i="6"/>
  <c r="E50" i="6"/>
  <c r="B50" i="6"/>
  <c r="Q37" i="6"/>
  <c r="P37" i="6"/>
  <c r="M37" i="6"/>
  <c r="K37" i="6"/>
  <c r="I37" i="6"/>
  <c r="E37" i="6"/>
  <c r="B37" i="6"/>
  <c r="Q23" i="6"/>
  <c r="P23" i="6"/>
  <c r="M23" i="6"/>
  <c r="K23" i="6"/>
  <c r="I23" i="6"/>
  <c r="E23" i="6"/>
  <c r="B23" i="6"/>
  <c r="L8" i="5"/>
  <c r="K8" i="5"/>
  <c r="F8" i="5"/>
  <c r="L5" i="5"/>
  <c r="K5" i="5"/>
  <c r="F5" i="5"/>
  <c r="K11" i="5" l="1"/>
  <c r="F11" i="5"/>
  <c r="L11" i="5"/>
  <c r="B38" i="6"/>
  <c r="B51" i="6"/>
</calcChain>
</file>

<file path=xl/sharedStrings.xml><?xml version="1.0" encoding="utf-8"?>
<sst xmlns="http://schemas.openxmlformats.org/spreadsheetml/2006/main" count="335" uniqueCount="151">
  <si>
    <t>Šifra</t>
  </si>
  <si>
    <t>Naziv</t>
  </si>
  <si>
    <t>Opći prihodi i primici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</si>
  <si>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</si>
  <si>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</si>
  <si>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</si>
  <si>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</si>
  <si>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</si>
  <si>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</si>
  <si>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PRORAČUNSKI KORISNIK: RKP</t>
  </si>
  <si>
    <t>PROGRAM: Javne potrebe u školstvu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</si>
  <si>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</si>
  <si>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</si>
  <si>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</si>
  <si>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</si>
  <si>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</si>
  <si>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</si>
  <si>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</si>
  <si>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</si>
  <si>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</si>
  <si>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</si>
  <si>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PLAN PRIHODA I PRIMITAKA</t>
  </si>
  <si>
    <t>u kunama</t>
  </si>
  <si>
    <t>Izvor prihoda i primitaka</t>
  </si>
  <si>
    <t>2021.</t>
  </si>
  <si>
    <t>Oznaka                           rač. iz                                      računskog                                         plana</t>
  </si>
  <si>
    <t xml:space="preserve">Donacije </t>
  </si>
  <si>
    <t>Prihodi od prodaje  nefinancijske imovine i nadoknade šteta s osnova osiguranja</t>
  </si>
  <si>
    <t>Ukupno (po izvorima)</t>
  </si>
  <si>
    <t>2022.</t>
  </si>
  <si>
    <t>Ukupno prihodi i primici za 2022.</t>
  </si>
  <si>
    <t>2023.</t>
  </si>
  <si>
    <t>Ukupno prihodi i primici za 2023.</t>
  </si>
  <si>
    <t>OPĆI DIO</t>
  </si>
  <si>
    <t>Projekcija plana
za 2022.</t>
  </si>
  <si>
    <t>Projekcija plana 
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</si>
  <si>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</si>
  <si>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</si>
  <si>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</si>
  <si>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</si>
  <si>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</si>
  <si>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</si>
  <si>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</si>
  <si>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GODINE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</si>
  <si>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</si>
  <si>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</si>
  <si>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</si>
  <si>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</si>
  <si>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</si>
  <si>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</si>
  <si>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Funkcijska klasifikacija: 0950</t>
  </si>
  <si>
    <t>Nematerijalna imovina</t>
  </si>
  <si>
    <t>Rashodi za nabavu proizvedene dugotrajne imovine</t>
  </si>
  <si>
    <t>Postrojenja i oprema</t>
  </si>
  <si>
    <t>PUČKO OTVORENO UČILIŠTE                                         Nova ulica 1 Donja Stubica</t>
  </si>
  <si>
    <t>PROGRAM: Promicanje kulture - POU</t>
  </si>
  <si>
    <t>Funkcijska klasifikacija: 0820</t>
  </si>
  <si>
    <t>A1026 01 AKTIVNOST: Redovna djelatnost knjižnice</t>
  </si>
  <si>
    <t>Naknade troškova osobama izvan radnog odnosa</t>
  </si>
  <si>
    <t>Knjige, umjetnička djela i ostale izložbene vrijednosti</t>
  </si>
  <si>
    <t>Ostali nespomenuti rashodi poslovanja</t>
  </si>
  <si>
    <t>K1026 01 KAPITALNI PROJEKT: Opremanje knjižnice i čitaonice</t>
  </si>
  <si>
    <t>A1025 01 AKTIVNOST: Redovan rad pučkog otvorenog učilišta</t>
  </si>
  <si>
    <t>K1025 01 KAPITALNI PROJEKT: Opremanje pučkog otvorenog učilišta</t>
  </si>
  <si>
    <t>PUČKO OTVORENO UČILIŠTE DONJA STUBICA</t>
  </si>
  <si>
    <t xml:space="preserve">KLASA: </t>
  </si>
  <si>
    <t>400-02/20-01/01</t>
  </si>
  <si>
    <t xml:space="preserve">URBROJ: </t>
  </si>
  <si>
    <t>Na temelju članka 37. Zakona o ustanovama (NN NN 76/93, 29/97, 47/99, 35/08, 127/19) i članka 19. Statuta Pučkog otvorenog učilišta Donja Stubica ravnateljica Pučkog otvorenog učilišta Donja Stubica donosi:</t>
  </si>
  <si>
    <t>K1025 02 KAPITALNI PROJEKT: Obnova zgrade POU nakon potresa</t>
  </si>
  <si>
    <t>Rashodi za dodatna ulaganja na nefinancijskoj imovini</t>
  </si>
  <si>
    <t>Dodatna ulaganja na građevinskim objektima</t>
  </si>
  <si>
    <t xml:space="preserve">1.Izmjene Financijskog plana za 2021. </t>
  </si>
  <si>
    <t>1. Izmjena - opći prihodi i primici (izvor 11)</t>
  </si>
  <si>
    <t>1. Izmjena - vlastiti prihodi (izvor 31)</t>
  </si>
  <si>
    <t>Prihodi za posebne namjene (izvor 43)</t>
  </si>
  <si>
    <t>Pomoći (izvor 52)</t>
  </si>
  <si>
    <t>1. Izmjene - donacije (poklon knjiga - izvor 61)</t>
  </si>
  <si>
    <t>I. Izmjena - donacije</t>
  </si>
  <si>
    <t>PLAN
za 2021.</t>
  </si>
  <si>
    <t>2. Izmjena - vlastiti prihodi (izvor 31)</t>
  </si>
  <si>
    <t xml:space="preserve">2.Izmjene Financijskog plana za 2021. </t>
  </si>
  <si>
    <t xml:space="preserve">3. Izmjene Financijskog plana za 2021. </t>
  </si>
  <si>
    <t>IZVORNI FINANCIJSKI PLAN ZA 2021.</t>
  </si>
  <si>
    <t>PRVA IZMJENA VLASTITI PRIHODI</t>
  </si>
  <si>
    <t>DRUGA IZMJENA VLASTITI PRIHODI</t>
  </si>
  <si>
    <t>TREĆA IZMJENA FIN. PLANA-prihodi za posebne namjene</t>
  </si>
  <si>
    <t>DRUGA IZMJENA FIN. PLANA-prihodi za posebne namjene</t>
  </si>
  <si>
    <t>PRVA IZMJENA FIN. PLANA-prihodi za posebne namjene</t>
  </si>
  <si>
    <t>ČETVRTA IZMJENA FIN. PLANA - VLASTITI PRIHODI</t>
  </si>
  <si>
    <t>ČETVRTA IZMJENA FIN. PLANA - OPĆI PRIHODI</t>
  </si>
  <si>
    <t>ČETVRTA IZMJENA FINANCIJSKOG PLANA</t>
  </si>
  <si>
    <t>TREĆA IZMJENA FINANCIJSKOG PLANA</t>
  </si>
  <si>
    <t>DRUGA IZMJENA FINANCIJSKOG PLANA</t>
  </si>
  <si>
    <t>PRVA IZMJENA FINANCIJSKOG PLANA</t>
  </si>
  <si>
    <t>PRVA IZMJENA FIN.PLANA- OPĆI PRIHODI</t>
  </si>
  <si>
    <t>DRUGA IZMJENA FIN.PLANA- OPĆI PRIHODI</t>
  </si>
  <si>
    <t>2113-02-21-14</t>
  </si>
  <si>
    <t>Ravnateljica</t>
  </si>
  <si>
    <t>Manuela Frinčić, mag. bibl.</t>
  </si>
  <si>
    <t>4. IZMJENA FINANCIJSKOG PLANA -  PUČKO OTVORENO UČILIŠTE DONJA STUBICA ZA 2021. I PROJEKCIJA PLANA ZA  2022. I 2023. GODINU</t>
  </si>
  <si>
    <t>Izvršenje Opći prihodi i primici (izvor 11) 01.01.-31.12.2021.</t>
  </si>
  <si>
    <t>Izvršenje Vlastiti prihodi (izvor 31) 01.01.-31.12.2021.</t>
  </si>
  <si>
    <t>Izvršenje prihoda za posebne namjene (izvor 43) 01.01.-31.12.2021.</t>
  </si>
  <si>
    <t>Izvršenje pomoći (izvor 52) 01.01.-31.12.2021.</t>
  </si>
  <si>
    <t>Izvršenje donacije (izvor 61) 01.01.-31.12.2021.</t>
  </si>
  <si>
    <t>Ukupno izvršenje prihodi i primici za 2021.</t>
  </si>
  <si>
    <t>Izvršenje Financijskog plana za 2021. godinu</t>
  </si>
  <si>
    <t>Izvršenje - opći prihodi 01.01.-31.12.2021.</t>
  </si>
  <si>
    <t>Izvršenje vlastiti prihodi 01.01.-31.12.2021.</t>
  </si>
  <si>
    <t>Izvršenje prihodi za posebne namjene 01.01.-31.12.2021.</t>
  </si>
  <si>
    <t>Izvršenje pomoći 01.01.-31.12.2021.</t>
  </si>
  <si>
    <t>Izvršenje donacije 01.01.-31.12.2021.</t>
  </si>
  <si>
    <t>PROJEKCIJE PLANA ZA 2022.</t>
  </si>
  <si>
    <t>PROJEKCIJE PLANA ZA 2023.</t>
  </si>
  <si>
    <t xml:space="preserve"> IZVRŠENJE FINANCIJSKOG PLANA ZA 2021. </t>
  </si>
  <si>
    <t xml:space="preserve">Donja Stubica, 04. 02. 2022. </t>
  </si>
  <si>
    <t>Plaće za redovan rad</t>
  </si>
  <si>
    <t>Doprinosi za obvezno zdravstvenog osiguranje</t>
  </si>
  <si>
    <t>Službena putovanja</t>
  </si>
  <si>
    <t>Naknada za prijevoz s posla i na posao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</si>
  <si>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</si>
  <si>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</si>
  <si>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</si>
  <si>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</si>
  <si>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auto-gume</t>
  </si>
  <si>
    <t>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</si>
  <si>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</si>
  <si>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</si>
  <si>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</si>
  <si>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</si>
  <si>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Intelektualne usluge</t>
  </si>
  <si>
    <t>Računalne usluge</t>
  </si>
  <si>
    <t>Ostale usluge</t>
  </si>
  <si>
    <t>Premije osiguranja</t>
  </si>
  <si>
    <t>Reprezentacija</t>
  </si>
  <si>
    <t>Pristojbe i naknade</t>
  </si>
  <si>
    <t>Bankarske usluge i usluge platnog prometa</t>
  </si>
  <si>
    <t>Uredska oprema i namještaj</t>
  </si>
  <si>
    <t>Ulaganje u računalne programe</t>
  </si>
  <si>
    <t>Plaća za redovan rad</t>
  </si>
  <si>
    <t>Materijal i sirovine</t>
  </si>
  <si>
    <t>Članarine</t>
  </si>
  <si>
    <t>Komunikacijska oprema</t>
  </si>
  <si>
    <t>Oprema za održavanjei zaštitu</t>
  </si>
  <si>
    <t>2113-02-22-10</t>
  </si>
  <si>
    <t>401-02/21-01/01</t>
  </si>
  <si>
    <t>Ukupno planirani prihodi i primici za 2021. godinu</t>
  </si>
  <si>
    <t>Temeljem članka 108.i 109. Zakona o proračunu ("Narodne novine"br. 87/08, 136/12 i 15/15) i članka 19. Statuta Pučkog otvorenog učilišta Donja Stubica</t>
  </si>
  <si>
    <t>ravnateljica Pučkog otvorenog učilišta Donja Stubica Manuela Frinčić dana 04. 02. 2022. god. donijela je</t>
  </si>
  <si>
    <t>PROJEKCIJE PLANA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</si>
</sst>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12"/>
      <color theme="1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7.5"/>
      <color indexed="8"/>
      <name val="Arial"/>
      <family val="2"/>
      <charset val="238"/>
    </font>
    <font>
      <i/>
      <sz val="7"/>
      <color indexed="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A2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6A2EA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65">
    <xf numFmtId="0" fontId="0" fillId="0" borderId="0" xfId="0"/>
    <xf numFmtId="0" fontId="3" fillId="0" borderId="0" xfId="0" applyFont="1"/>
    <xf numFmtId="4" fontId="2" fillId="0" borderId="5" xfId="0" applyNumberFormat="1" applyFont="1" applyBorder="1"/>
    <xf numFmtId="0" fontId="3" fillId="3" borderId="5" xfId="0" applyFont="1" applyFill="1" applyBorder="1" applyAlignment="1">
      <alignment vertical="center" wrapText="1"/>
    </xf>
    <xf numFmtId="4" fontId="3" fillId="3" borderId="5" xfId="0" applyNumberFormat="1" applyFont="1" applyFill="1" applyBorder="1" applyAlignment="1">
      <alignment vertical="center"/>
    </xf>
    <xf numFmtId="0" fontId="3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5" xfId="0" applyFont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1" fontId="7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1" fontId="8" fillId="0" borderId="14" xfId="0" applyNumberFormat="1" applyFont="1" applyBorder="1" applyAlignment="1">
      <alignment horizontal="left" wrapText="1"/>
    </xf>
    <xf numFmtId="3" fontId="8" fillId="0" borderId="15" xfId="0" applyNumberFormat="1" applyFont="1" applyBorder="1" applyAlignment="1">
      <alignment horizontal="center" vertical="center" wrapText="1"/>
    </xf>
    <xf numFmtId="3" fontId="8" fillId="0" borderId="16" xfId="0" applyNumberFormat="1" applyFont="1" applyBorder="1"/>
    <xf numFmtId="3" fontId="8" fillId="0" borderId="16" xfId="0" applyNumberFormat="1" applyFont="1" applyBorder="1" applyAlignment="1">
      <alignment horizontal="center" wrapText="1"/>
    </xf>
    <xf numFmtId="3" fontId="8" fillId="0" borderId="16" xfId="0" applyNumberFormat="1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left" wrapText="1"/>
    </xf>
    <xf numFmtId="3" fontId="7" fillId="0" borderId="20" xfId="0" applyNumberFormat="1" applyFont="1" applyBorder="1" applyAlignment="1">
      <alignment horizontal="center" vertical="center" wrapText="1"/>
    </xf>
    <xf numFmtId="3" fontId="7" fillId="0" borderId="21" xfId="0" applyNumberFormat="1" applyFont="1" applyBorder="1"/>
    <xf numFmtId="3" fontId="7" fillId="0" borderId="21" xfId="0" applyNumberFormat="1" applyFont="1" applyBorder="1" applyAlignment="1">
      <alignment horizontal="center" wrapText="1"/>
    </xf>
    <xf numFmtId="3" fontId="7" fillId="0" borderId="21" xfId="0" applyNumberFormat="1" applyFont="1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center" vertical="center" wrapText="1"/>
    </xf>
    <xf numFmtId="1" fontId="8" fillId="0" borderId="24" xfId="0" applyNumberFormat="1" applyFont="1" applyBorder="1" applyAlignment="1">
      <alignment horizontal="left" wrapText="1"/>
    </xf>
    <xf numFmtId="3" fontId="7" fillId="0" borderId="25" xfId="0" applyNumberFormat="1" applyFont="1" applyBorder="1"/>
    <xf numFmtId="3" fontId="7" fillId="0" borderId="26" xfId="0" applyNumberFormat="1" applyFont="1" applyBorder="1"/>
    <xf numFmtId="3" fontId="7" fillId="0" borderId="27" xfId="0" applyNumberFormat="1" applyFont="1" applyBorder="1"/>
    <xf numFmtId="3" fontId="7" fillId="0" borderId="28" xfId="0" applyNumberFormat="1" applyFont="1" applyBorder="1"/>
    <xf numFmtId="1" fontId="7" fillId="0" borderId="24" xfId="0" applyNumberFormat="1" applyFont="1" applyBorder="1" applyAlignment="1">
      <alignment horizontal="left" wrapText="1"/>
    </xf>
    <xf numFmtId="1" fontId="7" fillId="0" borderId="29" xfId="0" applyNumberFormat="1" applyFont="1" applyBorder="1" applyAlignment="1">
      <alignment horizontal="left" wrapText="1"/>
    </xf>
    <xf numFmtId="3" fontId="7" fillId="0" borderId="30" xfId="0" applyNumberFormat="1" applyFont="1" applyBorder="1"/>
    <xf numFmtId="3" fontId="7" fillId="0" borderId="31" xfId="0" applyNumberFormat="1" applyFont="1" applyBorder="1"/>
    <xf numFmtId="3" fontId="7" fillId="0" borderId="32" xfId="0" applyNumberFormat="1" applyFont="1" applyBorder="1"/>
    <xf numFmtId="3" fontId="7" fillId="0" borderId="33" xfId="0" applyNumberFormat="1" applyFont="1" applyBorder="1"/>
    <xf numFmtId="1" fontId="7" fillId="0" borderId="34" xfId="0" applyNumberFormat="1" applyFont="1" applyBorder="1" applyAlignment="1">
      <alignment wrapText="1"/>
    </xf>
    <xf numFmtId="3" fontId="7" fillId="0" borderId="35" xfId="0" applyNumberFormat="1" applyFont="1" applyBorder="1"/>
    <xf numFmtId="3" fontId="7" fillId="0" borderId="36" xfId="0" applyNumberFormat="1" applyFont="1" applyBorder="1"/>
    <xf numFmtId="3" fontId="7" fillId="0" borderId="37" xfId="0" applyNumberFormat="1" applyFont="1" applyBorder="1"/>
    <xf numFmtId="3" fontId="7" fillId="0" borderId="38" xfId="0" applyNumberFormat="1" applyFont="1" applyBorder="1"/>
    <xf numFmtId="1" fontId="8" fillId="0" borderId="39" xfId="0" applyNumberFormat="1" applyFont="1" applyBorder="1" applyAlignment="1">
      <alignment wrapText="1"/>
    </xf>
    <xf numFmtId="3" fontId="8" fillId="0" borderId="11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7" fillId="0" borderId="14" xfId="0" applyNumberFormat="1" applyFont="1" applyBorder="1" applyAlignment="1">
      <alignment horizontal="left" wrapText="1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16" xfId="0" applyNumberFormat="1" applyFont="1" applyBorder="1"/>
    <xf numFmtId="3" fontId="7" fillId="0" borderId="16" xfId="0" applyNumberFormat="1" applyFont="1" applyBorder="1" applyAlignment="1">
      <alignment horizont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3" fontId="14" fillId="0" borderId="0" xfId="0" applyNumberFormat="1" applyFont="1"/>
    <xf numFmtId="0" fontId="12" fillId="0" borderId="3" xfId="0" quotePrefix="1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3" fontId="2" fillId="0" borderId="0" xfId="0" quotePrefix="1" applyNumberFormat="1" applyFont="1" applyAlignment="1">
      <alignment horizontal="left"/>
    </xf>
    <xf numFmtId="3" fontId="3" fillId="0" borderId="0" xfId="0" quotePrefix="1" applyNumberFormat="1" applyFont="1" applyAlignment="1">
      <alignment horizontal="left"/>
    </xf>
    <xf numFmtId="3" fontId="2" fillId="0" borderId="0" xfId="0" applyNumberFormat="1" applyFont="1"/>
    <xf numFmtId="3" fontId="3" fillId="0" borderId="0" xfId="0" quotePrefix="1" applyNumberFormat="1" applyFont="1" applyAlignment="1">
      <alignment horizontal="left" wrapText="1"/>
    </xf>
    <xf numFmtId="3" fontId="3" fillId="0" borderId="0" xfId="0" applyNumberFormat="1" applyFont="1"/>
    <xf numFmtId="0" fontId="15" fillId="0" borderId="0" xfId="0" quotePrefix="1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0" fontId="16" fillId="0" borderId="0" xfId="0" applyFont="1"/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17" fillId="0" borderId="0" xfId="0" applyFont="1"/>
    <xf numFmtId="0" fontId="1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5" fillId="0" borderId="40" xfId="0" quotePrefix="1" applyFont="1" applyBorder="1" applyAlignment="1">
      <alignment horizontal="left" wrapText="1"/>
    </xf>
    <xf numFmtId="0" fontId="15" fillId="0" borderId="3" xfId="0" quotePrefix="1" applyFont="1" applyBorder="1" applyAlignment="1">
      <alignment horizontal="left" wrapText="1"/>
    </xf>
    <xf numFmtId="0" fontId="15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left"/>
    </xf>
    <xf numFmtId="0" fontId="3" fillId="0" borderId="41" xfId="0" applyFont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3" fontId="15" fillId="0" borderId="2" xfId="0" applyNumberFormat="1" applyFont="1" applyBorder="1" applyAlignment="1">
      <alignment horizontal="right"/>
    </xf>
    <xf numFmtId="0" fontId="9" fillId="5" borderId="40" xfId="0" applyFont="1" applyFill="1" applyBorder="1" applyAlignment="1">
      <alignment horizontal="left"/>
    </xf>
    <xf numFmtId="3" fontId="15" fillId="0" borderId="2" xfId="0" applyNumberFormat="1" applyFont="1" applyBorder="1" applyAlignment="1">
      <alignment horizontal="right" wrapText="1"/>
    </xf>
    <xf numFmtId="3" fontId="15" fillId="5" borderId="2" xfId="0" applyNumberFormat="1" applyFont="1" applyFill="1" applyBorder="1" applyAlignment="1">
      <alignment horizontal="right" wrapText="1"/>
    </xf>
    <xf numFmtId="3" fontId="15" fillId="6" borderId="40" xfId="0" quotePrefix="1" applyNumberFormat="1" applyFont="1" applyFill="1" applyBorder="1" applyAlignment="1">
      <alignment horizontal="right"/>
    </xf>
    <xf numFmtId="3" fontId="15" fillId="6" borderId="2" xfId="0" applyNumberFormat="1" applyFont="1" applyFill="1" applyBorder="1" applyAlignment="1">
      <alignment horizontal="right" wrapText="1"/>
    </xf>
    <xf numFmtId="3" fontId="15" fillId="5" borderId="40" xfId="0" quotePrefix="1" applyNumberFormat="1" applyFont="1" applyFill="1" applyBorder="1" applyAlignment="1">
      <alignment horizontal="right"/>
    </xf>
    <xf numFmtId="3" fontId="16" fillId="0" borderId="0" xfId="0" applyNumberFormat="1" applyFont="1"/>
    <xf numFmtId="0" fontId="18" fillId="0" borderId="0" xfId="0" applyFont="1"/>
    <xf numFmtId="0" fontId="20" fillId="0" borderId="0" xfId="0" applyFont="1"/>
    <xf numFmtId="0" fontId="2" fillId="0" borderId="0" xfId="0" applyFont="1" applyAlignment="1">
      <alignment horizontal="right"/>
    </xf>
    <xf numFmtId="4" fontId="3" fillId="0" borderId="5" xfId="0" applyNumberFormat="1" applyFont="1" applyFill="1" applyBorder="1" applyAlignment="1">
      <alignment vertical="center"/>
    </xf>
    <xf numFmtId="0" fontId="3" fillId="0" borderId="0" xfId="0" applyFont="1" applyFill="1"/>
    <xf numFmtId="0" fontId="2" fillId="0" borderId="0" xfId="0" applyFont="1" applyBorder="1"/>
    <xf numFmtId="0" fontId="2" fillId="0" borderId="0" xfId="0" applyFont="1" applyFill="1" applyBorder="1" applyAlignment="1">
      <alignment wrapText="1"/>
    </xf>
    <xf numFmtId="4" fontId="2" fillId="0" borderId="45" xfId="0" applyNumberFormat="1" applyFont="1" applyBorder="1"/>
    <xf numFmtId="4" fontId="3" fillId="0" borderId="45" xfId="0" applyNumberFormat="1" applyFont="1" applyFill="1" applyBorder="1" applyAlignment="1">
      <alignment vertical="center"/>
    </xf>
    <xf numFmtId="1" fontId="21" fillId="4" borderId="6" xfId="0" applyNumberFormat="1" applyFont="1" applyFill="1" applyBorder="1" applyAlignment="1">
      <alignment horizontal="right" vertical="top" wrapText="1"/>
    </xf>
    <xf numFmtId="1" fontId="21" fillId="4" borderId="10" xfId="0" applyNumberFormat="1" applyFont="1" applyFill="1" applyBorder="1" applyAlignment="1">
      <alignment horizontal="left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right" vertical="top" wrapText="1"/>
    </xf>
    <xf numFmtId="1" fontId="21" fillId="0" borderId="10" xfId="0" applyNumberFormat="1" applyFont="1" applyBorder="1" applyAlignment="1">
      <alignment horizontal="left" wrapText="1"/>
    </xf>
    <xf numFmtId="3" fontId="7" fillId="0" borderId="0" xfId="0" applyNumberFormat="1" applyFont="1"/>
    <xf numFmtId="3" fontId="3" fillId="0" borderId="5" xfId="0" applyNumberFormat="1" applyFont="1" applyBorder="1"/>
    <xf numFmtId="3" fontId="2" fillId="0" borderId="5" xfId="0" applyNumberFormat="1" applyFont="1" applyBorder="1"/>
    <xf numFmtId="3" fontId="2" fillId="0" borderId="5" xfId="0" applyNumberFormat="1" applyFont="1" applyFill="1" applyBorder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5" borderId="3" xfId="0" applyFont="1" applyFill="1" applyBorder="1"/>
    <xf numFmtId="3" fontId="3" fillId="11" borderId="5" xfId="0" applyNumberFormat="1" applyFont="1" applyFill="1" applyBorder="1"/>
    <xf numFmtId="3" fontId="2" fillId="11" borderId="5" xfId="0" applyNumberFormat="1" applyFont="1" applyFill="1" applyBorder="1"/>
    <xf numFmtId="4" fontId="2" fillId="0" borderId="5" xfId="0" applyNumberFormat="1" applyFont="1" applyFill="1" applyBorder="1"/>
    <xf numFmtId="0" fontId="3" fillId="0" borderId="47" xfId="0" applyFont="1" applyBorder="1"/>
    <xf numFmtId="0" fontId="3" fillId="0" borderId="48" xfId="0" applyFont="1" applyBorder="1"/>
    <xf numFmtId="0" fontId="3" fillId="0" borderId="46" xfId="0" applyFont="1" applyBorder="1"/>
    <xf numFmtId="0" fontId="3" fillId="0" borderId="49" xfId="0" applyFont="1" applyBorder="1"/>
    <xf numFmtId="0" fontId="3" fillId="0" borderId="50" xfId="0" applyFont="1" applyBorder="1"/>
    <xf numFmtId="0" fontId="21" fillId="0" borderId="51" xfId="0" applyFont="1" applyBorder="1" applyAlignment="1">
      <alignment horizontal="center" vertical="center" wrapText="1"/>
    </xf>
    <xf numFmtId="0" fontId="21" fillId="11" borderId="51" xfId="0" applyFont="1" applyFill="1" applyBorder="1" applyAlignment="1">
      <alignment horizontal="center" vertical="center" wrapText="1"/>
    </xf>
    <xf numFmtId="3" fontId="8" fillId="11" borderId="15" xfId="0" applyNumberFormat="1" applyFont="1" applyFill="1" applyBorder="1" applyAlignment="1">
      <alignment horizontal="center" vertical="center" wrapText="1"/>
    </xf>
    <xf numFmtId="3" fontId="7" fillId="11" borderId="20" xfId="0" applyNumberFormat="1" applyFont="1" applyFill="1" applyBorder="1" applyAlignment="1">
      <alignment horizontal="center" vertical="center" wrapText="1"/>
    </xf>
    <xf numFmtId="3" fontId="7" fillId="11" borderId="25" xfId="0" applyNumberFormat="1" applyFont="1" applyFill="1" applyBorder="1"/>
    <xf numFmtId="3" fontId="7" fillId="11" borderId="0" xfId="0" applyNumberFormat="1" applyFont="1" applyFill="1"/>
    <xf numFmtId="3" fontId="7" fillId="11" borderId="30" xfId="0" applyNumberFormat="1" applyFont="1" applyFill="1" applyBorder="1"/>
    <xf numFmtId="3" fontId="7" fillId="11" borderId="35" xfId="0" applyNumberFormat="1" applyFont="1" applyFill="1" applyBorder="1"/>
    <xf numFmtId="3" fontId="8" fillId="11" borderId="11" xfId="0" applyNumberFormat="1" applyFont="1" applyFill="1" applyBorder="1"/>
    <xf numFmtId="0" fontId="21" fillId="11" borderId="12" xfId="0" applyFont="1" applyFill="1" applyBorder="1" applyAlignment="1">
      <alignment horizontal="center" vertical="center" wrapText="1"/>
    </xf>
    <xf numFmtId="3" fontId="8" fillId="11" borderId="16" xfId="0" applyNumberFormat="1" applyFont="1" applyFill="1" applyBorder="1"/>
    <xf numFmtId="3" fontId="7" fillId="11" borderId="21" xfId="0" applyNumberFormat="1" applyFont="1" applyFill="1" applyBorder="1"/>
    <xf numFmtId="3" fontId="7" fillId="11" borderId="26" xfId="0" applyNumberFormat="1" applyFont="1" applyFill="1" applyBorder="1"/>
    <xf numFmtId="3" fontId="7" fillId="11" borderId="31" xfId="0" applyNumberFormat="1" applyFont="1" applyFill="1" applyBorder="1"/>
    <xf numFmtId="3" fontId="7" fillId="11" borderId="36" xfId="0" applyNumberFormat="1" applyFont="1" applyFill="1" applyBorder="1"/>
    <xf numFmtId="3" fontId="8" fillId="11" borderId="17" xfId="0" applyNumberFormat="1" applyFont="1" applyFill="1" applyBorder="1" applyAlignment="1">
      <alignment horizontal="center" vertical="center" wrapText="1"/>
    </xf>
    <xf numFmtId="3" fontId="7" fillId="11" borderId="22" xfId="0" applyNumberFormat="1" applyFont="1" applyFill="1" applyBorder="1" applyAlignment="1">
      <alignment horizontal="center" vertical="center" wrapText="1"/>
    </xf>
    <xf numFmtId="3" fontId="7" fillId="11" borderId="27" xfId="0" applyNumberFormat="1" applyFont="1" applyFill="1" applyBorder="1"/>
    <xf numFmtId="3" fontId="7" fillId="11" borderId="32" xfId="0" applyNumberFormat="1" applyFont="1" applyFill="1" applyBorder="1"/>
    <xf numFmtId="3" fontId="7" fillId="11" borderId="37" xfId="0" applyNumberFormat="1" applyFont="1" applyFill="1" applyBorder="1"/>
    <xf numFmtId="3" fontId="3" fillId="0" borderId="5" xfId="0" applyNumberFormat="1" applyFont="1" applyFill="1" applyBorder="1"/>
    <xf numFmtId="4" fontId="3" fillId="0" borderId="4" xfId="0" applyNumberFormat="1" applyFont="1" applyFill="1" applyBorder="1"/>
    <xf numFmtId="1" fontId="8" fillId="3" borderId="24" xfId="0" applyNumberFormat="1" applyFont="1" applyFill="1" applyBorder="1" applyAlignment="1">
      <alignment horizontal="left" wrapText="1"/>
    </xf>
    <xf numFmtId="3" fontId="7" fillId="3" borderId="25" xfId="0" applyNumberFormat="1" applyFont="1" applyFill="1" applyBorder="1"/>
    <xf numFmtId="3" fontId="7" fillId="3" borderId="26" xfId="0" applyNumberFormat="1" applyFont="1" applyFill="1" applyBorder="1"/>
    <xf numFmtId="0" fontId="3" fillId="0" borderId="5" xfId="0" applyFont="1" applyFill="1" applyBorder="1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/>
    <xf numFmtId="0" fontId="21" fillId="12" borderId="12" xfId="0" applyFont="1" applyFill="1" applyBorder="1" applyAlignment="1">
      <alignment horizontal="center" vertical="center" wrapText="1"/>
    </xf>
    <xf numFmtId="3" fontId="8" fillId="12" borderId="16" xfId="0" applyNumberFormat="1" applyFont="1" applyFill="1" applyBorder="1"/>
    <xf numFmtId="3" fontId="7" fillId="12" borderId="21" xfId="0" applyNumberFormat="1" applyFont="1" applyFill="1" applyBorder="1"/>
    <xf numFmtId="3" fontId="7" fillId="12" borderId="26" xfId="0" applyNumberFormat="1" applyFont="1" applyFill="1" applyBorder="1"/>
    <xf numFmtId="3" fontId="7" fillId="12" borderId="31" xfId="0" applyNumberFormat="1" applyFont="1" applyFill="1" applyBorder="1"/>
    <xf numFmtId="3" fontId="7" fillId="12" borderId="36" xfId="0" applyNumberFormat="1" applyFont="1" applyFill="1" applyBorder="1"/>
    <xf numFmtId="3" fontId="8" fillId="12" borderId="11" xfId="0" applyNumberFormat="1" applyFont="1" applyFill="1" applyBorder="1"/>
    <xf numFmtId="0" fontId="27" fillId="0" borderId="2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12" fillId="0" borderId="0" xfId="0" quotePrefix="1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" fontId="3" fillId="13" borderId="5" xfId="0" applyNumberFormat="1" applyFont="1" applyFill="1" applyBorder="1"/>
    <xf numFmtId="3" fontId="2" fillId="13" borderId="5" xfId="0" applyNumberFormat="1" applyFont="1" applyFill="1" applyBorder="1"/>
    <xf numFmtId="0" fontId="2" fillId="0" borderId="0" xfId="0" applyFont="1"/>
    <xf numFmtId="0" fontId="2" fillId="0" borderId="0" xfId="0" applyFont="1"/>
    <xf numFmtId="0" fontId="2" fillId="0" borderId="0" xfId="0" applyFont="1"/>
    <xf numFmtId="3" fontId="3" fillId="14" borderId="5" xfId="0" applyNumberFormat="1" applyFont="1" applyFill="1" applyBorder="1"/>
    <xf numFmtId="3" fontId="2" fillId="14" borderId="5" xfId="0" applyNumberFormat="1" applyFont="1" applyFill="1" applyBorder="1"/>
    <xf numFmtId="4" fontId="3" fillId="0" borderId="4" xfId="0" applyNumberFormat="1" applyFont="1" applyBorder="1"/>
    <xf numFmtId="0" fontId="25" fillId="0" borderId="0" xfId="0" applyFont="1" applyFill="1" applyBorder="1" applyAlignment="1">
      <alignment wrapText="1"/>
    </xf>
    <xf numFmtId="3" fontId="23" fillId="0" borderId="0" xfId="0" applyNumberFormat="1" applyFont="1"/>
    <xf numFmtId="3" fontId="22" fillId="0" borderId="0" xfId="0" applyNumberFormat="1" applyFont="1"/>
    <xf numFmtId="0" fontId="3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1" fillId="0" borderId="52" xfId="0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left" wrapText="1"/>
    </xf>
    <xf numFmtId="0" fontId="27" fillId="0" borderId="3" xfId="0" quotePrefix="1" applyFont="1" applyBorder="1" applyAlignment="1">
      <alignment horizontal="left" wrapText="1"/>
    </xf>
    <xf numFmtId="0" fontId="27" fillId="0" borderId="3" xfId="0" quotePrefix="1" applyFont="1" applyBorder="1" applyAlignment="1">
      <alignment horizontal="center" wrapText="1"/>
    </xf>
    <xf numFmtId="0" fontId="27" fillId="0" borderId="3" xfId="0" quotePrefix="1" applyFont="1" applyBorder="1" applyAlignment="1">
      <alignment horizontal="left"/>
    </xf>
    <xf numFmtId="0" fontId="34" fillId="0" borderId="0" xfId="0" applyFont="1"/>
    <xf numFmtId="3" fontId="34" fillId="0" borderId="0" xfId="0" applyNumberFormat="1" applyFont="1"/>
    <xf numFmtId="0" fontId="2" fillId="0" borderId="0" xfId="0" applyFont="1"/>
    <xf numFmtId="3" fontId="7" fillId="0" borderId="17" xfId="0" applyNumberFormat="1" applyFont="1" applyBorder="1" applyAlignment="1">
      <alignment horizontal="center" vertical="center" wrapText="1"/>
    </xf>
    <xf numFmtId="3" fontId="8" fillId="0" borderId="7" xfId="0" applyNumberFormat="1" applyFont="1" applyBorder="1"/>
    <xf numFmtId="0" fontId="2" fillId="0" borderId="0" xfId="0" applyFont="1"/>
    <xf numFmtId="3" fontId="24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15" borderId="51" xfId="0" applyFont="1" applyFill="1" applyBorder="1" applyAlignment="1">
      <alignment horizontal="center" vertical="center" wrapText="1"/>
    </xf>
    <xf numFmtId="3" fontId="8" fillId="15" borderId="15" xfId="0" applyNumberFormat="1" applyFont="1" applyFill="1" applyBorder="1" applyAlignment="1">
      <alignment horizontal="center" vertical="center" wrapText="1"/>
    </xf>
    <xf numFmtId="3" fontId="7" fillId="15" borderId="20" xfId="0" applyNumberFormat="1" applyFont="1" applyFill="1" applyBorder="1" applyAlignment="1">
      <alignment horizontal="center" vertical="center" wrapText="1"/>
    </xf>
    <xf numFmtId="3" fontId="7" fillId="15" borderId="25" xfId="0" applyNumberFormat="1" applyFont="1" applyFill="1" applyBorder="1"/>
    <xf numFmtId="3" fontId="7" fillId="15" borderId="0" xfId="0" applyNumberFormat="1" applyFont="1" applyFill="1"/>
    <xf numFmtId="3" fontId="7" fillId="15" borderId="30" xfId="0" applyNumberFormat="1" applyFont="1" applyFill="1" applyBorder="1"/>
    <xf numFmtId="3" fontId="7" fillId="15" borderId="35" xfId="0" applyNumberFormat="1" applyFont="1" applyFill="1" applyBorder="1"/>
    <xf numFmtId="3" fontId="8" fillId="15" borderId="11" xfId="0" applyNumberFormat="1" applyFont="1" applyFill="1" applyBorder="1"/>
    <xf numFmtId="0" fontId="21" fillId="15" borderId="12" xfId="0" applyFont="1" applyFill="1" applyBorder="1" applyAlignment="1">
      <alignment horizontal="center" vertical="center" wrapText="1"/>
    </xf>
    <xf numFmtId="3" fontId="8" fillId="15" borderId="16" xfId="0" applyNumberFormat="1" applyFont="1" applyFill="1" applyBorder="1"/>
    <xf numFmtId="3" fontId="7" fillId="15" borderId="21" xfId="0" applyNumberFormat="1" applyFont="1" applyFill="1" applyBorder="1"/>
    <xf numFmtId="3" fontId="7" fillId="15" borderId="26" xfId="0" applyNumberFormat="1" applyFont="1" applyFill="1" applyBorder="1"/>
    <xf numFmtId="3" fontId="7" fillId="15" borderId="31" xfId="0" applyNumberFormat="1" applyFont="1" applyFill="1" applyBorder="1"/>
    <xf numFmtId="3" fontId="7" fillId="15" borderId="36" xfId="0" applyNumberFormat="1" applyFont="1" applyFill="1" applyBorder="1"/>
    <xf numFmtId="3" fontId="8" fillId="15" borderId="16" xfId="0" applyNumberFormat="1" applyFont="1" applyFill="1" applyBorder="1" applyAlignment="1">
      <alignment horizontal="center" wrapText="1"/>
    </xf>
    <xf numFmtId="3" fontId="7" fillId="15" borderId="21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53" xfId="0" applyBorder="1" applyAlignment="1"/>
    <xf numFmtId="0" fontId="0" fillId="0" borderId="54" xfId="0" applyBorder="1" applyAlignment="1"/>
    <xf numFmtId="0" fontId="0" fillId="0" borderId="55" xfId="0" applyBorder="1" applyAlignment="1"/>
    <xf numFmtId="0" fontId="0" fillId="0" borderId="8" xfId="0" applyBorder="1" applyAlignment="1"/>
    <xf numFmtId="0" fontId="16" fillId="0" borderId="0" xfId="0" applyFont="1" applyBorder="1" applyAlignment="1">
      <alignment wrapText="1"/>
    </xf>
    <xf numFmtId="3" fontId="8" fillId="15" borderId="16" xfId="0" applyNumberFormat="1" applyFont="1" applyFill="1" applyBorder="1" applyAlignment="1">
      <alignment horizontal="center" vertical="center" wrapText="1"/>
    </xf>
    <xf numFmtId="3" fontId="7" fillId="15" borderId="21" xfId="0" applyNumberFormat="1" applyFont="1" applyFill="1" applyBorder="1" applyAlignment="1">
      <alignment horizontal="center" vertical="center" wrapText="1"/>
    </xf>
    <xf numFmtId="3" fontId="8" fillId="15" borderId="17" xfId="0" applyNumberFormat="1" applyFont="1" applyFill="1" applyBorder="1" applyAlignment="1">
      <alignment horizontal="center" vertical="center" wrapText="1"/>
    </xf>
    <xf numFmtId="3" fontId="7" fillId="15" borderId="22" xfId="0" applyNumberFormat="1" applyFont="1" applyFill="1" applyBorder="1" applyAlignment="1">
      <alignment horizontal="center" vertical="center" wrapText="1"/>
    </xf>
    <xf numFmtId="3" fontId="7" fillId="15" borderId="27" xfId="0" applyNumberFormat="1" applyFont="1" applyFill="1" applyBorder="1"/>
    <xf numFmtId="3" fontId="7" fillId="15" borderId="32" xfId="0" applyNumberFormat="1" applyFont="1" applyFill="1" applyBorder="1"/>
    <xf numFmtId="3" fontId="7" fillId="15" borderId="37" xfId="0" applyNumberFormat="1" applyFont="1" applyFill="1" applyBorder="1"/>
    <xf numFmtId="3" fontId="7" fillId="0" borderId="27" xfId="0" applyNumberFormat="1" applyFont="1" applyFill="1" applyBorder="1"/>
    <xf numFmtId="3" fontId="7" fillId="0" borderId="28" xfId="0" applyNumberFormat="1" applyFont="1" applyFill="1" applyBorder="1"/>
    <xf numFmtId="3" fontId="7" fillId="0" borderId="26" xfId="0" applyNumberFormat="1" applyFont="1" applyFill="1" applyBorder="1"/>
    <xf numFmtId="1" fontId="8" fillId="15" borderId="39" xfId="0" applyNumberFormat="1" applyFont="1" applyFill="1" applyBorder="1" applyAlignment="1">
      <alignment horizontal="center" vertical="center" wrapText="1"/>
    </xf>
    <xf numFmtId="0" fontId="27" fillId="15" borderId="2" xfId="0" applyFont="1" applyFill="1" applyBorder="1" applyAlignment="1">
      <alignment horizontal="center" wrapText="1"/>
    </xf>
    <xf numFmtId="3" fontId="15" fillId="15" borderId="2" xfId="0" applyNumberFormat="1" applyFont="1" applyFill="1" applyBorder="1" applyAlignment="1">
      <alignment horizontal="right"/>
    </xf>
    <xf numFmtId="3" fontId="15" fillId="15" borderId="2" xfId="0" applyNumberFormat="1" applyFont="1" applyFill="1" applyBorder="1" applyAlignment="1">
      <alignment horizontal="right" wrapText="1"/>
    </xf>
    <xf numFmtId="3" fontId="15" fillId="15" borderId="40" xfId="0" quotePrefix="1" applyNumberFormat="1" applyFont="1" applyFill="1" applyBorder="1" applyAlignment="1">
      <alignment horizontal="right"/>
    </xf>
    <xf numFmtId="4" fontId="3" fillId="15" borderId="4" xfId="0" applyNumberFormat="1" applyFont="1" applyFill="1" applyBorder="1"/>
    <xf numFmtId="4" fontId="2" fillId="15" borderId="5" xfId="0" applyNumberFormat="1" applyFont="1" applyFill="1" applyBorder="1"/>
    <xf numFmtId="4" fontId="3" fillId="15" borderId="5" xfId="0" applyNumberFormat="1" applyFont="1" applyFill="1" applyBorder="1" applyAlignment="1">
      <alignment vertical="center"/>
    </xf>
    <xf numFmtId="3" fontId="3" fillId="15" borderId="5" xfId="0" applyNumberFormat="1" applyFont="1" applyFill="1" applyBorder="1"/>
    <xf numFmtId="3" fontId="2" fillId="15" borderId="5" xfId="0" applyNumberFormat="1" applyFont="1" applyFill="1" applyBorder="1"/>
    <xf numFmtId="0" fontId="3" fillId="15" borderId="5" xfId="0" applyFont="1" applyFill="1" applyBorder="1"/>
    <xf numFmtId="3" fontId="3" fillId="16" borderId="5" xfId="0" applyNumberFormat="1" applyFont="1" applyFill="1" applyBorder="1"/>
    <xf numFmtId="3" fontId="2" fillId="16" borderId="5" xfId="0" applyNumberFormat="1" applyFont="1" applyFill="1" applyBorder="1"/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56" xfId="0" applyFont="1" applyBorder="1"/>
    <xf numFmtId="0" fontId="3" fillId="0" borderId="0" xfId="0" applyFont="1" applyBorder="1"/>
    <xf numFmtId="0" fontId="28" fillId="7" borderId="57" xfId="0" applyFont="1" applyFill="1" applyBorder="1" applyAlignment="1">
      <alignment wrapText="1"/>
    </xf>
    <xf numFmtId="4" fontId="3" fillId="7" borderId="57" xfId="0" applyNumberFormat="1" applyFont="1" applyFill="1" applyBorder="1"/>
    <xf numFmtId="4" fontId="3" fillId="15" borderId="57" xfId="0" applyNumberFormat="1" applyFont="1" applyFill="1" applyBorder="1"/>
    <xf numFmtId="3" fontId="3" fillId="17" borderId="58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5" fillId="0" borderId="5" xfId="0" applyFont="1" applyBorder="1" applyAlignment="1">
      <alignment wrapText="1"/>
    </xf>
    <xf numFmtId="0" fontId="2" fillId="0" borderId="5" xfId="0" applyFont="1" applyBorder="1"/>
    <xf numFmtId="0" fontId="28" fillId="7" borderId="60" xfId="0" applyFont="1" applyFill="1" applyBorder="1" applyAlignment="1">
      <alignment wrapText="1"/>
    </xf>
    <xf numFmtId="4" fontId="3" fillId="7" borderId="60" xfId="0" applyNumberFormat="1" applyFont="1" applyFill="1" applyBorder="1"/>
    <xf numFmtId="4" fontId="3" fillId="15" borderId="60" xfId="0" applyNumberFormat="1" applyFont="1" applyFill="1" applyBorder="1"/>
    <xf numFmtId="3" fontId="3" fillId="17" borderId="61" xfId="0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3" borderId="62" xfId="0" applyFont="1" applyFill="1" applyBorder="1" applyAlignment="1">
      <alignment vertical="center" wrapText="1"/>
    </xf>
    <xf numFmtId="4" fontId="26" fillId="3" borderId="63" xfId="0" applyNumberFormat="1" applyFont="1" applyFill="1" applyBorder="1" applyAlignment="1">
      <alignment vertical="center"/>
    </xf>
    <xf numFmtId="4" fontId="26" fillId="15" borderId="63" xfId="0" applyNumberFormat="1" applyFont="1" applyFill="1" applyBorder="1" applyAlignment="1">
      <alignment vertical="center"/>
    </xf>
    <xf numFmtId="3" fontId="3" fillId="3" borderId="59" xfId="0" applyNumberFormat="1" applyFont="1" applyFill="1" applyBorder="1" applyAlignment="1">
      <alignment vertical="center"/>
    </xf>
    <xf numFmtId="3" fontId="2" fillId="17" borderId="6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7" fillId="10" borderId="64" xfId="0" applyFont="1" applyFill="1" applyBorder="1" applyAlignment="1">
      <alignment horizontal="center" vertical="center" wrapText="1"/>
    </xf>
    <xf numFmtId="0" fontId="27" fillId="10" borderId="65" xfId="0" applyFont="1" applyFill="1" applyBorder="1" applyAlignment="1">
      <alignment horizontal="center" vertical="center" wrapText="1"/>
    </xf>
    <xf numFmtId="0" fontId="27" fillId="10" borderId="66" xfId="0" applyFont="1" applyFill="1" applyBorder="1" applyAlignment="1">
      <alignment horizontal="center" vertical="center" wrapText="1"/>
    </xf>
    <xf numFmtId="0" fontId="32" fillId="11" borderId="66" xfId="0" applyFont="1" applyFill="1" applyBorder="1" applyAlignment="1">
      <alignment horizontal="center" vertical="center" wrapText="1"/>
    </xf>
    <xf numFmtId="0" fontId="32" fillId="13" borderId="66" xfId="0" applyFont="1" applyFill="1" applyBorder="1" applyAlignment="1">
      <alignment horizontal="center" vertical="center" wrapText="1"/>
    </xf>
    <xf numFmtId="0" fontId="32" fillId="16" borderId="66" xfId="0" applyFont="1" applyFill="1" applyBorder="1" applyAlignment="1">
      <alignment horizontal="center" vertical="center" wrapText="1"/>
    </xf>
    <xf numFmtId="0" fontId="32" fillId="14" borderId="66" xfId="0" applyFont="1" applyFill="1" applyBorder="1" applyAlignment="1">
      <alignment horizontal="center" vertical="center" wrapText="1"/>
    </xf>
    <xf numFmtId="0" fontId="35" fillId="15" borderId="66" xfId="0" applyFont="1" applyFill="1" applyBorder="1" applyAlignment="1">
      <alignment horizontal="center" vertical="center" wrapText="1"/>
    </xf>
    <xf numFmtId="0" fontId="27" fillId="15" borderId="66" xfId="0" applyFont="1" applyFill="1" applyBorder="1" applyAlignment="1">
      <alignment horizontal="center" vertical="center" wrapText="1"/>
    </xf>
    <xf numFmtId="0" fontId="28" fillId="10" borderId="66" xfId="0" applyFont="1" applyFill="1" applyBorder="1" applyAlignment="1">
      <alignment horizontal="center" vertical="center" wrapText="1"/>
    </xf>
    <xf numFmtId="0" fontId="28" fillId="15" borderId="66" xfId="0" applyFont="1" applyFill="1" applyBorder="1" applyAlignment="1">
      <alignment horizontal="center" vertical="center" wrapText="1"/>
    </xf>
    <xf numFmtId="0" fontId="31" fillId="10" borderId="66" xfId="0" applyFont="1" applyFill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3" fontId="2" fillId="0" borderId="69" xfId="0" applyNumberFormat="1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3" fillId="3" borderId="71" xfId="0" applyFont="1" applyFill="1" applyBorder="1" applyAlignment="1">
      <alignment horizontal="center" vertical="center"/>
    </xf>
    <xf numFmtId="3" fontId="3" fillId="3" borderId="69" xfId="0" applyNumberFormat="1" applyFont="1" applyFill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29" fillId="7" borderId="72" xfId="0" applyFont="1" applyFill="1" applyBorder="1" applyAlignment="1">
      <alignment horizontal="left"/>
    </xf>
    <xf numFmtId="3" fontId="3" fillId="17" borderId="73" xfId="0" applyNumberFormat="1" applyFont="1" applyFill="1" applyBorder="1" applyAlignment="1">
      <alignment vertical="center"/>
    </xf>
    <xf numFmtId="0" fontId="3" fillId="0" borderId="71" xfId="0" applyFont="1" applyBorder="1" applyAlignment="1">
      <alignment horizontal="left"/>
    </xf>
    <xf numFmtId="3" fontId="2" fillId="0" borderId="74" xfId="0" applyNumberFormat="1" applyFont="1" applyBorder="1" applyAlignment="1">
      <alignment vertical="center"/>
    </xf>
    <xf numFmtId="0" fontId="2" fillId="0" borderId="71" xfId="0" applyFont="1" applyBorder="1" applyAlignment="1">
      <alignment horizontal="center"/>
    </xf>
    <xf numFmtId="0" fontId="29" fillId="7" borderId="75" xfId="0" applyFont="1" applyFill="1" applyBorder="1" applyAlignment="1">
      <alignment horizontal="left"/>
    </xf>
    <xf numFmtId="3" fontId="3" fillId="17" borderId="76" xfId="0" applyNumberFormat="1" applyFont="1" applyFill="1" applyBorder="1" applyAlignment="1">
      <alignment vertical="center"/>
    </xf>
    <xf numFmtId="3" fontId="2" fillId="17" borderId="76" xfId="0" applyNumberFormat="1" applyFont="1" applyFill="1" applyBorder="1" applyAlignment="1">
      <alignment vertical="center"/>
    </xf>
    <xf numFmtId="0" fontId="3" fillId="3" borderId="77" xfId="0" applyFont="1" applyFill="1" applyBorder="1" applyAlignment="1">
      <alignment horizontal="center" vertical="center"/>
    </xf>
    <xf numFmtId="3" fontId="3" fillId="3" borderId="78" xfId="0" applyNumberFormat="1" applyFont="1" applyFill="1" applyBorder="1" applyAlignment="1">
      <alignment vertical="center"/>
    </xf>
    <xf numFmtId="3" fontId="3" fillId="0" borderId="69" xfId="0" applyNumberFormat="1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79" xfId="0" applyFont="1" applyFill="1" applyBorder="1" applyAlignment="1">
      <alignment horizontal="center"/>
    </xf>
    <xf numFmtId="0" fontId="2" fillId="0" borderId="80" xfId="0" applyFont="1" applyFill="1" applyBorder="1" applyAlignment="1">
      <alignment wrapText="1"/>
    </xf>
    <xf numFmtId="3" fontId="2" fillId="0" borderId="80" xfId="0" applyNumberFormat="1" applyFont="1" applyFill="1" applyBorder="1"/>
    <xf numFmtId="3" fontId="2" fillId="11" borderId="80" xfId="0" applyNumberFormat="1" applyFont="1" applyFill="1" applyBorder="1"/>
    <xf numFmtId="3" fontId="2" fillId="13" borderId="80" xfId="0" applyNumberFormat="1" applyFont="1" applyFill="1" applyBorder="1"/>
    <xf numFmtId="3" fontId="2" fillId="16" borderId="80" xfId="0" applyNumberFormat="1" applyFont="1" applyFill="1" applyBorder="1"/>
    <xf numFmtId="3" fontId="2" fillId="14" borderId="80" xfId="0" applyNumberFormat="1" applyFont="1" applyFill="1" applyBorder="1"/>
    <xf numFmtId="3" fontId="2" fillId="15" borderId="80" xfId="0" applyNumberFormat="1" applyFont="1" applyFill="1" applyBorder="1"/>
    <xf numFmtId="0" fontId="2" fillId="0" borderId="80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14" fillId="0" borderId="71" xfId="0" applyFont="1" applyBorder="1" applyAlignment="1">
      <alignment horizontal="center"/>
    </xf>
    <xf numFmtId="0" fontId="14" fillId="0" borderId="5" xfId="0" applyFont="1" applyBorder="1" applyAlignment="1">
      <alignment wrapText="1"/>
    </xf>
    <xf numFmtId="3" fontId="14" fillId="0" borderId="5" xfId="0" applyNumberFormat="1" applyFont="1" applyBorder="1"/>
    <xf numFmtId="3" fontId="14" fillId="11" borderId="5" xfId="0" applyNumberFormat="1" applyFont="1" applyFill="1" applyBorder="1"/>
    <xf numFmtId="3" fontId="14" fillId="13" borderId="5" xfId="0" applyNumberFormat="1" applyFont="1" applyFill="1" applyBorder="1"/>
    <xf numFmtId="3" fontId="14" fillId="16" borderId="5" xfId="0" applyNumberFormat="1" applyFont="1" applyFill="1" applyBorder="1"/>
    <xf numFmtId="3" fontId="14" fillId="14" borderId="5" xfId="0" applyNumberFormat="1" applyFont="1" applyFill="1" applyBorder="1"/>
    <xf numFmtId="3" fontId="14" fillId="15" borderId="5" xfId="0" applyNumberFormat="1" applyFont="1" applyFill="1" applyBorder="1"/>
    <xf numFmtId="3" fontId="14" fillId="0" borderId="5" xfId="0" applyNumberFormat="1" applyFont="1" applyFill="1" applyBorder="1"/>
    <xf numFmtId="3" fontId="14" fillId="0" borderId="5" xfId="0" applyNumberFormat="1" applyFont="1" applyBorder="1" applyAlignment="1">
      <alignment vertical="center"/>
    </xf>
    <xf numFmtId="3" fontId="14" fillId="0" borderId="74" xfId="0" applyNumberFormat="1" applyFont="1" applyBorder="1" applyAlignment="1">
      <alignment vertical="center"/>
    </xf>
    <xf numFmtId="0" fontId="14" fillId="0" borderId="0" xfId="0" applyFont="1"/>
    <xf numFmtId="0" fontId="4" fillId="0" borderId="0" xfId="0" applyFont="1"/>
    <xf numFmtId="0" fontId="14" fillId="0" borderId="5" xfId="0" applyFont="1" applyBorder="1"/>
    <xf numFmtId="3" fontId="4" fillId="0" borderId="5" xfId="0" applyNumberFormat="1" applyFont="1" applyBorder="1"/>
    <xf numFmtId="3" fontId="4" fillId="15" borderId="5" xfId="0" applyNumberFormat="1" applyFont="1" applyFill="1" applyBorder="1"/>
    <xf numFmtId="3" fontId="4" fillId="0" borderId="5" xfId="0" applyNumberFormat="1" applyFont="1" applyFill="1" applyBorder="1"/>
    <xf numFmtId="0" fontId="4" fillId="0" borderId="5" xfId="0" applyFont="1" applyBorder="1"/>
    <xf numFmtId="0" fontId="4" fillId="15" borderId="5" xfId="0" applyFont="1" applyFill="1" applyBorder="1"/>
    <xf numFmtId="0" fontId="4" fillId="0" borderId="5" xfId="0" applyFont="1" applyFill="1" applyBorder="1"/>
    <xf numFmtId="0" fontId="4" fillId="0" borderId="47" xfId="0" applyFont="1" applyBorder="1"/>
    <xf numFmtId="0" fontId="4" fillId="0" borderId="46" xfId="0" applyFont="1" applyBorder="1"/>
    <xf numFmtId="0" fontId="4" fillId="0" borderId="48" xfId="0" applyFont="1" applyBorder="1"/>
    <xf numFmtId="0" fontId="4" fillId="0" borderId="49" xfId="0" applyFont="1" applyBorder="1"/>
    <xf numFmtId="0" fontId="36" fillId="0" borderId="5" xfId="0" applyFont="1" applyBorder="1" applyAlignment="1">
      <alignment wrapText="1"/>
    </xf>
    <xf numFmtId="0" fontId="4" fillId="0" borderId="50" xfId="0" applyFont="1" applyBorder="1"/>
    <xf numFmtId="0" fontId="14" fillId="0" borderId="5" xfId="0" applyFont="1" applyBorder="1" applyAlignment="1">
      <alignment vertical="center"/>
    </xf>
    <xf numFmtId="0" fontId="14" fillId="0" borderId="74" xfId="0" applyFont="1" applyBorder="1" applyAlignment="1">
      <alignment vertical="center"/>
    </xf>
    <xf numFmtId="0" fontId="14" fillId="0" borderId="71" xfId="0" applyFont="1" applyFill="1" applyBorder="1" applyAlignment="1">
      <alignment horizontal="center"/>
    </xf>
    <xf numFmtId="0" fontId="14" fillId="0" borderId="5" xfId="0" applyFont="1" applyFill="1" applyBorder="1" applyAlignment="1">
      <alignment wrapText="1"/>
    </xf>
    <xf numFmtId="4" fontId="5" fillId="0" borderId="4" xfId="0" applyNumberFormat="1" applyFont="1" applyFill="1" applyBorder="1"/>
    <xf numFmtId="4" fontId="5" fillId="0" borderId="4" xfId="0" applyNumberFormat="1" applyFont="1" applyBorder="1"/>
    <xf numFmtId="4" fontId="6" fillId="0" borderId="5" xfId="0" applyNumberFormat="1" applyFont="1" applyBorder="1"/>
    <xf numFmtId="4" fontId="6" fillId="0" borderId="5" xfId="0" applyNumberFormat="1" applyFont="1" applyFill="1" applyBorder="1"/>
    <xf numFmtId="4" fontId="5" fillId="3" borderId="5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4" fontId="5" fillId="7" borderId="57" xfId="0" applyNumberFormat="1" applyFont="1" applyFill="1" applyBorder="1"/>
    <xf numFmtId="4" fontId="37" fillId="3" borderId="63" xfId="0" applyNumberFormat="1" applyFont="1" applyFill="1" applyBorder="1" applyAlignment="1">
      <alignment vertical="center"/>
    </xf>
    <xf numFmtId="4" fontId="5" fillId="7" borderId="60" xfId="0" applyNumberFormat="1" applyFont="1" applyFill="1" applyBorder="1"/>
    <xf numFmtId="0" fontId="38" fillId="7" borderId="72" xfId="0" applyFont="1" applyFill="1" applyBorder="1" applyAlignment="1">
      <alignment horizontal="left"/>
    </xf>
    <xf numFmtId="0" fontId="27" fillId="7" borderId="57" xfId="0" applyFont="1" applyFill="1" applyBorder="1" applyAlignment="1">
      <alignment wrapText="1"/>
    </xf>
    <xf numFmtId="0" fontId="27" fillId="0" borderId="0" xfId="0" applyFont="1"/>
    <xf numFmtId="4" fontId="5" fillId="15" borderId="57" xfId="0" applyNumberFormat="1" applyFont="1" applyFill="1" applyBorder="1"/>
    <xf numFmtId="3" fontId="5" fillId="17" borderId="58" xfId="0" applyNumberFormat="1" applyFont="1" applyFill="1" applyBorder="1" applyAlignment="1">
      <alignment vertical="center"/>
    </xf>
    <xf numFmtId="3" fontId="5" fillId="17" borderId="73" xfId="0" applyNumberFormat="1" applyFont="1" applyFill="1" applyBorder="1" applyAlignment="1">
      <alignment vertical="center"/>
    </xf>
    <xf numFmtId="4" fontId="5" fillId="15" borderId="60" xfId="0" applyNumberFormat="1" applyFont="1" applyFill="1" applyBorder="1"/>
    <xf numFmtId="3" fontId="6" fillId="17" borderId="61" xfId="0" applyNumberFormat="1" applyFont="1" applyFill="1" applyBorder="1" applyAlignment="1">
      <alignment vertical="center"/>
    </xf>
    <xf numFmtId="3" fontId="6" fillId="17" borderId="76" xfId="0" applyNumberFormat="1" applyFont="1" applyFill="1" applyBorder="1" applyAlignment="1">
      <alignment vertical="center"/>
    </xf>
    <xf numFmtId="3" fontId="5" fillId="17" borderId="61" xfId="0" applyNumberFormat="1" applyFont="1" applyFill="1" applyBorder="1" applyAlignment="1">
      <alignment vertical="center"/>
    </xf>
    <xf numFmtId="3" fontId="5" fillId="17" borderId="76" xfId="0" applyNumberFormat="1" applyFont="1" applyFill="1" applyBorder="1" applyAlignment="1">
      <alignment vertical="center"/>
    </xf>
    <xf numFmtId="4" fontId="5" fillId="15" borderId="4" xfId="0" applyNumberFormat="1" applyFont="1" applyFill="1" applyBorder="1"/>
    <xf numFmtId="3" fontId="6" fillId="0" borderId="2" xfId="0" applyNumberFormat="1" applyFont="1" applyBorder="1" applyAlignment="1">
      <alignment vertical="center"/>
    </xf>
    <xf numFmtId="3" fontId="6" fillId="0" borderId="69" xfId="0" applyNumberFormat="1" applyFont="1" applyBorder="1" applyAlignment="1">
      <alignment vertical="center"/>
    </xf>
    <xf numFmtId="4" fontId="6" fillId="15" borderId="5" xfId="0" applyNumberFormat="1" applyFont="1" applyFill="1" applyBorder="1"/>
    <xf numFmtId="4" fontId="6" fillId="0" borderId="45" xfId="0" applyNumberFormat="1" applyFont="1" applyBorder="1"/>
    <xf numFmtId="0" fontId="6" fillId="0" borderId="2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4" fontId="5" fillId="15" borderId="5" xfId="0" applyNumberFormat="1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3" fontId="5" fillId="3" borderId="69" xfId="0" applyNumberFormat="1" applyFont="1" applyFill="1" applyBorder="1" applyAlignment="1">
      <alignment vertical="center"/>
    </xf>
    <xf numFmtId="4" fontId="5" fillId="0" borderId="45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27" fillId="5" borderId="40" xfId="0" applyFont="1" applyFill="1" applyBorder="1" applyAlignment="1">
      <alignment horizontal="left" wrapText="1"/>
    </xf>
    <xf numFmtId="0" fontId="27" fillId="5" borderId="3" xfId="0" applyFont="1" applyFill="1" applyBorder="1" applyAlignment="1">
      <alignment horizontal="left" wrapText="1"/>
    </xf>
    <xf numFmtId="0" fontId="27" fillId="5" borderId="42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5" borderId="40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wrapText="1"/>
    </xf>
    <xf numFmtId="0" fontId="7" fillId="5" borderId="3" xfId="0" applyFont="1" applyFill="1" applyBorder="1"/>
    <xf numFmtId="0" fontId="9" fillId="0" borderId="40" xfId="0" applyFont="1" applyBorder="1" applyAlignment="1">
      <alignment horizontal="left" wrapText="1"/>
    </xf>
    <xf numFmtId="0" fontId="10" fillId="0" borderId="3" xfId="0" applyFont="1" applyBorder="1" applyAlignment="1">
      <alignment wrapText="1"/>
    </xf>
    <xf numFmtId="0" fontId="7" fillId="0" borderId="3" xfId="0" applyFont="1" applyBorder="1"/>
    <xf numFmtId="0" fontId="8" fillId="0" borderId="40" xfId="0" quotePrefix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9" fillId="0" borderId="40" xfId="0" quotePrefix="1" applyFont="1" applyBorder="1" applyAlignment="1">
      <alignment horizontal="left" wrapText="1"/>
    </xf>
    <xf numFmtId="0" fontId="9" fillId="5" borderId="40" xfId="0" quotePrefix="1" applyFont="1" applyFill="1" applyBorder="1" applyAlignment="1">
      <alignment horizontal="left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/>
    <xf numFmtId="0" fontId="27" fillId="6" borderId="40" xfId="0" applyFont="1" applyFill="1" applyBorder="1" applyAlignment="1">
      <alignment horizontal="left" wrapText="1"/>
    </xf>
    <xf numFmtId="0" fontId="27" fillId="6" borderId="3" xfId="0" applyFont="1" applyFill="1" applyBorder="1" applyAlignment="1">
      <alignment horizontal="left" wrapText="1"/>
    </xf>
    <xf numFmtId="0" fontId="27" fillId="6" borderId="42" xfId="0" applyFont="1" applyFill="1" applyBorder="1" applyAlignment="1">
      <alignment horizontal="left"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quotePrefix="1" applyFont="1" applyAlignment="1">
      <alignment horizontal="center" vertical="center" wrapText="1"/>
    </xf>
    <xf numFmtId="3" fontId="8" fillId="18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21" fillId="10" borderId="7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2" fillId="10" borderId="8" xfId="0" applyFont="1" applyFill="1" applyBorder="1" applyAlignment="1">
      <alignment horizontal="center" vertical="center"/>
    </xf>
    <xf numFmtId="0" fontId="22" fillId="10" borderId="9" xfId="0" applyFont="1" applyFill="1" applyBorder="1" applyAlignment="1">
      <alignment horizontal="center" vertical="center"/>
    </xf>
    <xf numFmtId="3" fontId="8" fillId="15" borderId="7" xfId="0" applyNumberFormat="1" applyFont="1" applyFill="1" applyBorder="1" applyAlignment="1">
      <alignment horizontal="center" vertical="center"/>
    </xf>
    <xf numFmtId="3" fontId="8" fillId="15" borderId="8" xfId="0" applyNumberFormat="1" applyFont="1" applyFill="1" applyBorder="1" applyAlignment="1">
      <alignment horizontal="center" vertical="center"/>
    </xf>
    <xf numFmtId="3" fontId="8" fillId="15" borderId="9" xfId="0" applyNumberFormat="1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3" fontId="7" fillId="0" borderId="27" xfId="0" applyNumberFormat="1" applyFont="1" applyBorder="1" applyAlignment="1"/>
    <xf numFmtId="3" fontId="7" fillId="0" borderId="54" xfId="0" applyNumberFormat="1" applyFont="1" applyBorder="1" applyAlignment="1"/>
    <xf numFmtId="0" fontId="0" fillId="0" borderId="25" xfId="0" applyBorder="1" applyAlignment="1"/>
    <xf numFmtId="3" fontId="7" fillId="0" borderId="37" xfId="0" applyNumberFormat="1" applyFont="1" applyBorder="1" applyAlignment="1"/>
    <xf numFmtId="3" fontId="7" fillId="0" borderId="55" xfId="0" applyNumberFormat="1" applyFont="1" applyBorder="1" applyAlignment="1"/>
    <xf numFmtId="0" fontId="0" fillId="0" borderId="35" xfId="0" applyBorder="1" applyAlignment="1"/>
    <xf numFmtId="3" fontId="8" fillId="0" borderId="7" xfId="0" applyNumberFormat="1" applyFont="1" applyBorder="1" applyAlignment="1"/>
    <xf numFmtId="3" fontId="8" fillId="0" borderId="8" xfId="0" applyNumberFormat="1" applyFont="1" applyBorder="1" applyAlignment="1"/>
    <xf numFmtId="0" fontId="0" fillId="0" borderId="9" xfId="0" applyBorder="1" applyAlignment="1"/>
    <xf numFmtId="0" fontId="21" fillId="0" borderId="5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53" xfId="0" applyNumberFormat="1" applyFont="1" applyBorder="1" applyAlignment="1">
      <alignment horizontal="center" vertical="center" wrapText="1"/>
    </xf>
    <xf numFmtId="0" fontId="0" fillId="0" borderId="15" xfId="0" applyBorder="1" applyAlignment="1"/>
    <xf numFmtId="0" fontId="0" fillId="0" borderId="51" xfId="0" applyBorder="1" applyAlignment="1"/>
    <xf numFmtId="0" fontId="2" fillId="0" borderId="70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4" fillId="0" borderId="68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2" fillId="2" borderId="70" xfId="0" applyFont="1" applyFill="1" applyBorder="1" applyAlignment="1">
      <alignment horizontal="left" wrapText="1"/>
    </xf>
    <xf numFmtId="0" fontId="2" fillId="2" borderId="43" xfId="0" applyFont="1" applyFill="1" applyBorder="1" applyAlignment="1">
      <alignment horizontal="left" wrapText="1"/>
    </xf>
    <xf numFmtId="3" fontId="24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no" xfId="0" builtinId="0"/>
    <cellStyle name="Obično_List5" xfId="1" xr:uid="{B3E46805-6CA6-4F9D-9882-B6331F954D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D6EBE6E-8F6F-48E5-8E5E-14450BF3C113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06F8484-FE7B-4C50-A676-4A97E1B11416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19050</xdr:rowOff>
    </xdr:from>
    <xdr:to>
      <xdr:col>1</xdr:col>
      <xdr:colOff>0</xdr:colOff>
      <xdr:row>28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30A4A8F-8922-47C7-8B90-625E1898FD66}"/>
            </a:ext>
          </a:extLst>
        </xdr:cNvPr>
        <xdr:cNvSpPr>
          <a:spLocks noChangeShapeType="1"/>
        </xdr:cNvSpPr>
      </xdr:nvSpPr>
      <xdr:spPr bwMode="auto">
        <a:xfrm>
          <a:off x="19050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26</xdr:row>
      <xdr:rowOff>19050</xdr:rowOff>
    </xdr:from>
    <xdr:to>
      <xdr:col>0</xdr:col>
      <xdr:colOff>1057275</xdr:colOff>
      <xdr:row>28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D59A2799-2980-4ACA-B0B4-AE7FAE8950C3}"/>
            </a:ext>
          </a:extLst>
        </xdr:cNvPr>
        <xdr:cNvSpPr>
          <a:spLocks noChangeShapeType="1"/>
        </xdr:cNvSpPr>
      </xdr:nvSpPr>
      <xdr:spPr bwMode="auto">
        <a:xfrm>
          <a:off x="9525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39</xdr:row>
      <xdr:rowOff>19050</xdr:rowOff>
    </xdr:from>
    <xdr:to>
      <xdr:col>1</xdr:col>
      <xdr:colOff>0</xdr:colOff>
      <xdr:row>41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9F0394E-440E-4279-BCDA-2916062946B7}"/>
            </a:ext>
          </a:extLst>
        </xdr:cNvPr>
        <xdr:cNvSpPr>
          <a:spLocks noChangeShapeType="1"/>
        </xdr:cNvSpPr>
      </xdr:nvSpPr>
      <xdr:spPr bwMode="auto">
        <a:xfrm>
          <a:off x="19050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39</xdr:row>
      <xdr:rowOff>19050</xdr:rowOff>
    </xdr:from>
    <xdr:to>
      <xdr:col>0</xdr:col>
      <xdr:colOff>1057275</xdr:colOff>
      <xdr:row>41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F62C7B46-775C-42E4-8EDA-6FDCE12DF2CF}"/>
            </a:ext>
          </a:extLst>
        </xdr:cNvPr>
        <xdr:cNvSpPr>
          <a:spLocks noChangeShapeType="1"/>
        </xdr:cNvSpPr>
      </xdr:nvSpPr>
      <xdr:spPr bwMode="auto">
        <a:xfrm>
          <a:off x="9525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73</xdr:row>
      <xdr:rowOff>19050</xdr:rowOff>
    </xdr:from>
    <xdr:to>
      <xdr:col>1</xdr:col>
      <xdr:colOff>0</xdr:colOff>
      <xdr:row>75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E5513463-878B-4064-BCEB-5CFFB21BBA3A}"/>
            </a:ext>
          </a:extLst>
        </xdr:cNvPr>
        <xdr:cNvSpPr>
          <a:spLocks noChangeShapeType="1"/>
        </xdr:cNvSpPr>
      </xdr:nvSpPr>
      <xdr:spPr bwMode="auto">
        <a:xfrm>
          <a:off x="19050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73</xdr:row>
      <xdr:rowOff>19050</xdr:rowOff>
    </xdr:from>
    <xdr:to>
      <xdr:col>0</xdr:col>
      <xdr:colOff>1057275</xdr:colOff>
      <xdr:row>75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13F80ACE-0DB3-4B2A-A091-5D97F56E6F82}"/>
            </a:ext>
          </a:extLst>
        </xdr:cNvPr>
        <xdr:cNvSpPr>
          <a:spLocks noChangeShapeType="1"/>
        </xdr:cNvSpPr>
      </xdr:nvSpPr>
      <xdr:spPr bwMode="auto">
        <a:xfrm>
          <a:off x="9525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84</xdr:row>
      <xdr:rowOff>19050</xdr:rowOff>
    </xdr:from>
    <xdr:to>
      <xdr:col>1</xdr:col>
      <xdr:colOff>0</xdr:colOff>
      <xdr:row>86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DBBD0DF5-40E5-4A71-88E3-8FC34CBD7B82}"/>
            </a:ext>
          </a:extLst>
        </xdr:cNvPr>
        <xdr:cNvSpPr>
          <a:spLocks noChangeShapeType="1"/>
        </xdr:cNvSpPr>
      </xdr:nvSpPr>
      <xdr:spPr bwMode="auto">
        <a:xfrm>
          <a:off x="19050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84</xdr:row>
      <xdr:rowOff>19050</xdr:rowOff>
    </xdr:from>
    <xdr:to>
      <xdr:col>0</xdr:col>
      <xdr:colOff>1057275</xdr:colOff>
      <xdr:row>86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E38EA426-016B-4B53-A5C5-99E418EE028B}"/>
            </a:ext>
          </a:extLst>
        </xdr:cNvPr>
        <xdr:cNvSpPr>
          <a:spLocks noChangeShapeType="1"/>
        </xdr:cNvSpPr>
      </xdr:nvSpPr>
      <xdr:spPr bwMode="auto">
        <a:xfrm>
          <a:off x="9525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9594-432E-432C-8BDF-3144CFD92825}">
  <dimension ref="A1:O42"/>
  <sheetViews>
    <sheetView topLeftCell="A4" workbookViewId="0">
      <selection activeCell="A23" sqref="A23:L23"/>
    </sheetView>
  </sheetViews>
  <sheetFormatPr defaultColWidth="11.42578125" defaultRowHeight="12.75" x14ac:dyDescent="0.2"/>
  <cols>
    <col min="1" max="2" width="4.28515625" style="133" customWidth="1"/>
    <col min="3" max="3" width="5.5703125" style="133" customWidth="1"/>
    <col min="4" max="4" width="5.28515625" style="7" customWidth="1"/>
    <col min="5" max="5" width="21.7109375" style="133" customWidth="1"/>
    <col min="6" max="6" width="11.7109375" style="133" customWidth="1"/>
    <col min="7" max="7" width="13.28515625" style="133" customWidth="1"/>
    <col min="8" max="8" width="14.42578125" style="172" customWidth="1"/>
    <col min="9" max="9" width="15.28515625" style="133" customWidth="1"/>
    <col min="10" max="10" width="15.28515625" style="211" customWidth="1"/>
    <col min="11" max="11" width="16.28515625" style="192" customWidth="1"/>
    <col min="12" max="12" width="15.28515625" style="133" customWidth="1"/>
    <col min="13" max="13" width="11.42578125" style="133"/>
    <col min="14" max="14" width="16.28515625" style="133" bestFit="1" customWidth="1"/>
    <col min="15" max="15" width="21.7109375" style="133" bestFit="1" customWidth="1"/>
    <col min="16" max="260" width="11.42578125" style="133"/>
    <col min="261" max="262" width="4.28515625" style="133" customWidth="1"/>
    <col min="263" max="263" width="5.5703125" style="133" customWidth="1"/>
    <col min="264" max="264" width="5.28515625" style="133" customWidth="1"/>
    <col min="265" max="265" width="44.7109375" style="133" customWidth="1"/>
    <col min="266" max="266" width="15.85546875" style="133" bestFit="1" customWidth="1"/>
    <col min="267" max="267" width="17.28515625" style="133" customWidth="1"/>
    <col min="268" max="268" width="16.7109375" style="133" customWidth="1"/>
    <col min="269" max="269" width="11.42578125" style="133"/>
    <col min="270" max="270" width="16.28515625" style="133" bestFit="1" customWidth="1"/>
    <col min="271" max="271" width="21.7109375" style="133" bestFit="1" customWidth="1"/>
    <col min="272" max="516" width="11.42578125" style="133"/>
    <col min="517" max="518" width="4.28515625" style="133" customWidth="1"/>
    <col min="519" max="519" width="5.5703125" style="133" customWidth="1"/>
    <col min="520" max="520" width="5.28515625" style="133" customWidth="1"/>
    <col min="521" max="521" width="44.7109375" style="133" customWidth="1"/>
    <col min="522" max="522" width="15.85546875" style="133" bestFit="1" customWidth="1"/>
    <col min="523" max="523" width="17.28515625" style="133" customWidth="1"/>
    <col min="524" max="524" width="16.7109375" style="133" customWidth="1"/>
    <col min="525" max="525" width="11.42578125" style="133"/>
    <col min="526" max="526" width="16.28515625" style="133" bestFit="1" customWidth="1"/>
    <col min="527" max="527" width="21.7109375" style="133" bestFit="1" customWidth="1"/>
    <col min="528" max="772" width="11.42578125" style="133"/>
    <col min="773" max="774" width="4.28515625" style="133" customWidth="1"/>
    <col min="775" max="775" width="5.5703125" style="133" customWidth="1"/>
    <col min="776" max="776" width="5.28515625" style="133" customWidth="1"/>
    <col min="777" max="777" width="44.7109375" style="133" customWidth="1"/>
    <col min="778" max="778" width="15.85546875" style="133" bestFit="1" customWidth="1"/>
    <col min="779" max="779" width="17.28515625" style="133" customWidth="1"/>
    <col min="780" max="780" width="16.7109375" style="133" customWidth="1"/>
    <col min="781" max="781" width="11.42578125" style="133"/>
    <col min="782" max="782" width="16.28515625" style="133" bestFit="1" customWidth="1"/>
    <col min="783" max="783" width="21.7109375" style="133" bestFit="1" customWidth="1"/>
    <col min="784" max="1028" width="11.42578125" style="133"/>
    <col min="1029" max="1030" width="4.28515625" style="133" customWidth="1"/>
    <col min="1031" max="1031" width="5.5703125" style="133" customWidth="1"/>
    <col min="1032" max="1032" width="5.28515625" style="133" customWidth="1"/>
    <col min="1033" max="1033" width="44.7109375" style="133" customWidth="1"/>
    <col min="1034" max="1034" width="15.85546875" style="133" bestFit="1" customWidth="1"/>
    <col min="1035" max="1035" width="17.28515625" style="133" customWidth="1"/>
    <col min="1036" max="1036" width="16.7109375" style="133" customWidth="1"/>
    <col min="1037" max="1037" width="11.42578125" style="133"/>
    <col min="1038" max="1038" width="16.28515625" style="133" bestFit="1" customWidth="1"/>
    <col min="1039" max="1039" width="21.7109375" style="133" bestFit="1" customWidth="1"/>
    <col min="1040" max="1284" width="11.42578125" style="133"/>
    <col min="1285" max="1286" width="4.28515625" style="133" customWidth="1"/>
    <col min="1287" max="1287" width="5.5703125" style="133" customWidth="1"/>
    <col min="1288" max="1288" width="5.28515625" style="133" customWidth="1"/>
    <col min="1289" max="1289" width="44.7109375" style="133" customWidth="1"/>
    <col min="1290" max="1290" width="15.85546875" style="133" bestFit="1" customWidth="1"/>
    <col min="1291" max="1291" width="17.28515625" style="133" customWidth="1"/>
    <col min="1292" max="1292" width="16.7109375" style="133" customWidth="1"/>
    <col min="1293" max="1293" width="11.42578125" style="133"/>
    <col min="1294" max="1294" width="16.28515625" style="133" bestFit="1" customWidth="1"/>
    <col min="1295" max="1295" width="21.7109375" style="133" bestFit="1" customWidth="1"/>
    <col min="1296" max="1540" width="11.42578125" style="133"/>
    <col min="1541" max="1542" width="4.28515625" style="133" customWidth="1"/>
    <col min="1543" max="1543" width="5.5703125" style="133" customWidth="1"/>
    <col min="1544" max="1544" width="5.28515625" style="133" customWidth="1"/>
    <col min="1545" max="1545" width="44.7109375" style="133" customWidth="1"/>
    <col min="1546" max="1546" width="15.85546875" style="133" bestFit="1" customWidth="1"/>
    <col min="1547" max="1547" width="17.28515625" style="133" customWidth="1"/>
    <col min="1548" max="1548" width="16.7109375" style="133" customWidth="1"/>
    <col min="1549" max="1549" width="11.42578125" style="133"/>
    <col min="1550" max="1550" width="16.28515625" style="133" bestFit="1" customWidth="1"/>
    <col min="1551" max="1551" width="21.7109375" style="133" bestFit="1" customWidth="1"/>
    <col min="1552" max="1796" width="11.42578125" style="133"/>
    <col min="1797" max="1798" width="4.28515625" style="133" customWidth="1"/>
    <col min="1799" max="1799" width="5.5703125" style="133" customWidth="1"/>
    <col min="1800" max="1800" width="5.28515625" style="133" customWidth="1"/>
    <col min="1801" max="1801" width="44.7109375" style="133" customWidth="1"/>
    <col min="1802" max="1802" width="15.85546875" style="133" bestFit="1" customWidth="1"/>
    <col min="1803" max="1803" width="17.28515625" style="133" customWidth="1"/>
    <col min="1804" max="1804" width="16.7109375" style="133" customWidth="1"/>
    <col min="1805" max="1805" width="11.42578125" style="133"/>
    <col min="1806" max="1806" width="16.28515625" style="133" bestFit="1" customWidth="1"/>
    <col min="1807" max="1807" width="21.7109375" style="133" bestFit="1" customWidth="1"/>
    <col min="1808" max="2052" width="11.42578125" style="133"/>
    <col min="2053" max="2054" width="4.28515625" style="133" customWidth="1"/>
    <col min="2055" max="2055" width="5.5703125" style="133" customWidth="1"/>
    <col min="2056" max="2056" width="5.28515625" style="133" customWidth="1"/>
    <col min="2057" max="2057" width="44.7109375" style="133" customWidth="1"/>
    <col min="2058" max="2058" width="15.85546875" style="133" bestFit="1" customWidth="1"/>
    <col min="2059" max="2059" width="17.28515625" style="133" customWidth="1"/>
    <col min="2060" max="2060" width="16.7109375" style="133" customWidth="1"/>
    <col min="2061" max="2061" width="11.42578125" style="133"/>
    <col min="2062" max="2062" width="16.28515625" style="133" bestFit="1" customWidth="1"/>
    <col min="2063" max="2063" width="21.7109375" style="133" bestFit="1" customWidth="1"/>
    <col min="2064" max="2308" width="11.42578125" style="133"/>
    <col min="2309" max="2310" width="4.28515625" style="133" customWidth="1"/>
    <col min="2311" max="2311" width="5.5703125" style="133" customWidth="1"/>
    <col min="2312" max="2312" width="5.28515625" style="133" customWidth="1"/>
    <col min="2313" max="2313" width="44.7109375" style="133" customWidth="1"/>
    <col min="2314" max="2314" width="15.85546875" style="133" bestFit="1" customWidth="1"/>
    <col min="2315" max="2315" width="17.28515625" style="133" customWidth="1"/>
    <col min="2316" max="2316" width="16.7109375" style="133" customWidth="1"/>
    <col min="2317" max="2317" width="11.42578125" style="133"/>
    <col min="2318" max="2318" width="16.28515625" style="133" bestFit="1" customWidth="1"/>
    <col min="2319" max="2319" width="21.7109375" style="133" bestFit="1" customWidth="1"/>
    <col min="2320" max="2564" width="11.42578125" style="133"/>
    <col min="2565" max="2566" width="4.28515625" style="133" customWidth="1"/>
    <col min="2567" max="2567" width="5.5703125" style="133" customWidth="1"/>
    <col min="2568" max="2568" width="5.28515625" style="133" customWidth="1"/>
    <col min="2569" max="2569" width="44.7109375" style="133" customWidth="1"/>
    <col min="2570" max="2570" width="15.85546875" style="133" bestFit="1" customWidth="1"/>
    <col min="2571" max="2571" width="17.28515625" style="133" customWidth="1"/>
    <col min="2572" max="2572" width="16.7109375" style="133" customWidth="1"/>
    <col min="2573" max="2573" width="11.42578125" style="133"/>
    <col min="2574" max="2574" width="16.28515625" style="133" bestFit="1" customWidth="1"/>
    <col min="2575" max="2575" width="21.7109375" style="133" bestFit="1" customWidth="1"/>
    <col min="2576" max="2820" width="11.42578125" style="133"/>
    <col min="2821" max="2822" width="4.28515625" style="133" customWidth="1"/>
    <col min="2823" max="2823" width="5.5703125" style="133" customWidth="1"/>
    <col min="2824" max="2824" width="5.28515625" style="133" customWidth="1"/>
    <col min="2825" max="2825" width="44.7109375" style="133" customWidth="1"/>
    <col min="2826" max="2826" width="15.85546875" style="133" bestFit="1" customWidth="1"/>
    <col min="2827" max="2827" width="17.28515625" style="133" customWidth="1"/>
    <col min="2828" max="2828" width="16.7109375" style="133" customWidth="1"/>
    <col min="2829" max="2829" width="11.42578125" style="133"/>
    <col min="2830" max="2830" width="16.28515625" style="133" bestFit="1" customWidth="1"/>
    <col min="2831" max="2831" width="21.7109375" style="133" bestFit="1" customWidth="1"/>
    <col min="2832" max="3076" width="11.42578125" style="133"/>
    <col min="3077" max="3078" width="4.28515625" style="133" customWidth="1"/>
    <col min="3079" max="3079" width="5.5703125" style="133" customWidth="1"/>
    <col min="3080" max="3080" width="5.28515625" style="133" customWidth="1"/>
    <col min="3081" max="3081" width="44.7109375" style="133" customWidth="1"/>
    <col min="3082" max="3082" width="15.85546875" style="133" bestFit="1" customWidth="1"/>
    <col min="3083" max="3083" width="17.28515625" style="133" customWidth="1"/>
    <col min="3084" max="3084" width="16.7109375" style="133" customWidth="1"/>
    <col min="3085" max="3085" width="11.42578125" style="133"/>
    <col min="3086" max="3086" width="16.28515625" style="133" bestFit="1" customWidth="1"/>
    <col min="3087" max="3087" width="21.7109375" style="133" bestFit="1" customWidth="1"/>
    <col min="3088" max="3332" width="11.42578125" style="133"/>
    <col min="3333" max="3334" width="4.28515625" style="133" customWidth="1"/>
    <col min="3335" max="3335" width="5.5703125" style="133" customWidth="1"/>
    <col min="3336" max="3336" width="5.28515625" style="133" customWidth="1"/>
    <col min="3337" max="3337" width="44.7109375" style="133" customWidth="1"/>
    <col min="3338" max="3338" width="15.85546875" style="133" bestFit="1" customWidth="1"/>
    <col min="3339" max="3339" width="17.28515625" style="133" customWidth="1"/>
    <col min="3340" max="3340" width="16.7109375" style="133" customWidth="1"/>
    <col min="3341" max="3341" width="11.42578125" style="133"/>
    <col min="3342" max="3342" width="16.28515625" style="133" bestFit="1" customWidth="1"/>
    <col min="3343" max="3343" width="21.7109375" style="133" bestFit="1" customWidth="1"/>
    <col min="3344" max="3588" width="11.42578125" style="133"/>
    <col min="3589" max="3590" width="4.28515625" style="133" customWidth="1"/>
    <col min="3591" max="3591" width="5.5703125" style="133" customWidth="1"/>
    <col min="3592" max="3592" width="5.28515625" style="133" customWidth="1"/>
    <col min="3593" max="3593" width="44.7109375" style="133" customWidth="1"/>
    <col min="3594" max="3594" width="15.85546875" style="133" bestFit="1" customWidth="1"/>
    <col min="3595" max="3595" width="17.28515625" style="133" customWidth="1"/>
    <col min="3596" max="3596" width="16.7109375" style="133" customWidth="1"/>
    <col min="3597" max="3597" width="11.42578125" style="133"/>
    <col min="3598" max="3598" width="16.28515625" style="133" bestFit="1" customWidth="1"/>
    <col min="3599" max="3599" width="21.7109375" style="133" bestFit="1" customWidth="1"/>
    <col min="3600" max="3844" width="11.42578125" style="133"/>
    <col min="3845" max="3846" width="4.28515625" style="133" customWidth="1"/>
    <col min="3847" max="3847" width="5.5703125" style="133" customWidth="1"/>
    <col min="3848" max="3848" width="5.28515625" style="133" customWidth="1"/>
    <col min="3849" max="3849" width="44.7109375" style="133" customWidth="1"/>
    <col min="3850" max="3850" width="15.85546875" style="133" bestFit="1" customWidth="1"/>
    <col min="3851" max="3851" width="17.28515625" style="133" customWidth="1"/>
    <col min="3852" max="3852" width="16.7109375" style="133" customWidth="1"/>
    <col min="3853" max="3853" width="11.42578125" style="133"/>
    <col min="3854" max="3854" width="16.28515625" style="133" bestFit="1" customWidth="1"/>
    <col min="3855" max="3855" width="21.7109375" style="133" bestFit="1" customWidth="1"/>
    <col min="3856" max="4100" width="11.42578125" style="133"/>
    <col min="4101" max="4102" width="4.28515625" style="133" customWidth="1"/>
    <col min="4103" max="4103" width="5.5703125" style="133" customWidth="1"/>
    <col min="4104" max="4104" width="5.28515625" style="133" customWidth="1"/>
    <col min="4105" max="4105" width="44.7109375" style="133" customWidth="1"/>
    <col min="4106" max="4106" width="15.85546875" style="133" bestFit="1" customWidth="1"/>
    <col min="4107" max="4107" width="17.28515625" style="133" customWidth="1"/>
    <col min="4108" max="4108" width="16.7109375" style="133" customWidth="1"/>
    <col min="4109" max="4109" width="11.42578125" style="133"/>
    <col min="4110" max="4110" width="16.28515625" style="133" bestFit="1" customWidth="1"/>
    <col min="4111" max="4111" width="21.7109375" style="133" bestFit="1" customWidth="1"/>
    <col min="4112" max="4356" width="11.42578125" style="133"/>
    <col min="4357" max="4358" width="4.28515625" style="133" customWidth="1"/>
    <col min="4359" max="4359" width="5.5703125" style="133" customWidth="1"/>
    <col min="4360" max="4360" width="5.28515625" style="133" customWidth="1"/>
    <col min="4361" max="4361" width="44.7109375" style="133" customWidth="1"/>
    <col min="4362" max="4362" width="15.85546875" style="133" bestFit="1" customWidth="1"/>
    <col min="4363" max="4363" width="17.28515625" style="133" customWidth="1"/>
    <col min="4364" max="4364" width="16.7109375" style="133" customWidth="1"/>
    <col min="4365" max="4365" width="11.42578125" style="133"/>
    <col min="4366" max="4366" width="16.28515625" style="133" bestFit="1" customWidth="1"/>
    <col min="4367" max="4367" width="21.7109375" style="133" bestFit="1" customWidth="1"/>
    <col min="4368" max="4612" width="11.42578125" style="133"/>
    <col min="4613" max="4614" width="4.28515625" style="133" customWidth="1"/>
    <col min="4615" max="4615" width="5.5703125" style="133" customWidth="1"/>
    <col min="4616" max="4616" width="5.28515625" style="133" customWidth="1"/>
    <col min="4617" max="4617" width="44.7109375" style="133" customWidth="1"/>
    <col min="4618" max="4618" width="15.85546875" style="133" bestFit="1" customWidth="1"/>
    <col min="4619" max="4619" width="17.28515625" style="133" customWidth="1"/>
    <col min="4620" max="4620" width="16.7109375" style="133" customWidth="1"/>
    <col min="4621" max="4621" width="11.42578125" style="133"/>
    <col min="4622" max="4622" width="16.28515625" style="133" bestFit="1" customWidth="1"/>
    <col min="4623" max="4623" width="21.7109375" style="133" bestFit="1" customWidth="1"/>
    <col min="4624" max="4868" width="11.42578125" style="133"/>
    <col min="4869" max="4870" width="4.28515625" style="133" customWidth="1"/>
    <col min="4871" max="4871" width="5.5703125" style="133" customWidth="1"/>
    <col min="4872" max="4872" width="5.28515625" style="133" customWidth="1"/>
    <col min="4873" max="4873" width="44.7109375" style="133" customWidth="1"/>
    <col min="4874" max="4874" width="15.85546875" style="133" bestFit="1" customWidth="1"/>
    <col min="4875" max="4875" width="17.28515625" style="133" customWidth="1"/>
    <col min="4876" max="4876" width="16.7109375" style="133" customWidth="1"/>
    <col min="4877" max="4877" width="11.42578125" style="133"/>
    <col min="4878" max="4878" width="16.28515625" style="133" bestFit="1" customWidth="1"/>
    <col min="4879" max="4879" width="21.7109375" style="133" bestFit="1" customWidth="1"/>
    <col min="4880" max="5124" width="11.42578125" style="133"/>
    <col min="5125" max="5126" width="4.28515625" style="133" customWidth="1"/>
    <col min="5127" max="5127" width="5.5703125" style="133" customWidth="1"/>
    <col min="5128" max="5128" width="5.28515625" style="133" customWidth="1"/>
    <col min="5129" max="5129" width="44.7109375" style="133" customWidth="1"/>
    <col min="5130" max="5130" width="15.85546875" style="133" bestFit="1" customWidth="1"/>
    <col min="5131" max="5131" width="17.28515625" style="133" customWidth="1"/>
    <col min="5132" max="5132" width="16.7109375" style="133" customWidth="1"/>
    <col min="5133" max="5133" width="11.42578125" style="133"/>
    <col min="5134" max="5134" width="16.28515625" style="133" bestFit="1" customWidth="1"/>
    <col min="5135" max="5135" width="21.7109375" style="133" bestFit="1" customWidth="1"/>
    <col min="5136" max="5380" width="11.42578125" style="133"/>
    <col min="5381" max="5382" width="4.28515625" style="133" customWidth="1"/>
    <col min="5383" max="5383" width="5.5703125" style="133" customWidth="1"/>
    <col min="5384" max="5384" width="5.28515625" style="133" customWidth="1"/>
    <col min="5385" max="5385" width="44.7109375" style="133" customWidth="1"/>
    <col min="5386" max="5386" width="15.85546875" style="133" bestFit="1" customWidth="1"/>
    <col min="5387" max="5387" width="17.28515625" style="133" customWidth="1"/>
    <col min="5388" max="5388" width="16.7109375" style="133" customWidth="1"/>
    <col min="5389" max="5389" width="11.42578125" style="133"/>
    <col min="5390" max="5390" width="16.28515625" style="133" bestFit="1" customWidth="1"/>
    <col min="5391" max="5391" width="21.7109375" style="133" bestFit="1" customWidth="1"/>
    <col min="5392" max="5636" width="11.42578125" style="133"/>
    <col min="5637" max="5638" width="4.28515625" style="133" customWidth="1"/>
    <col min="5639" max="5639" width="5.5703125" style="133" customWidth="1"/>
    <col min="5640" max="5640" width="5.28515625" style="133" customWidth="1"/>
    <col min="5641" max="5641" width="44.7109375" style="133" customWidth="1"/>
    <col min="5642" max="5642" width="15.85546875" style="133" bestFit="1" customWidth="1"/>
    <col min="5643" max="5643" width="17.28515625" style="133" customWidth="1"/>
    <col min="5644" max="5644" width="16.7109375" style="133" customWidth="1"/>
    <col min="5645" max="5645" width="11.42578125" style="133"/>
    <col min="5646" max="5646" width="16.28515625" style="133" bestFit="1" customWidth="1"/>
    <col min="5647" max="5647" width="21.7109375" style="133" bestFit="1" customWidth="1"/>
    <col min="5648" max="5892" width="11.42578125" style="133"/>
    <col min="5893" max="5894" width="4.28515625" style="133" customWidth="1"/>
    <col min="5895" max="5895" width="5.5703125" style="133" customWidth="1"/>
    <col min="5896" max="5896" width="5.28515625" style="133" customWidth="1"/>
    <col min="5897" max="5897" width="44.7109375" style="133" customWidth="1"/>
    <col min="5898" max="5898" width="15.85546875" style="133" bestFit="1" customWidth="1"/>
    <col min="5899" max="5899" width="17.28515625" style="133" customWidth="1"/>
    <col min="5900" max="5900" width="16.7109375" style="133" customWidth="1"/>
    <col min="5901" max="5901" width="11.42578125" style="133"/>
    <col min="5902" max="5902" width="16.28515625" style="133" bestFit="1" customWidth="1"/>
    <col min="5903" max="5903" width="21.7109375" style="133" bestFit="1" customWidth="1"/>
    <col min="5904" max="6148" width="11.42578125" style="133"/>
    <col min="6149" max="6150" width="4.28515625" style="133" customWidth="1"/>
    <col min="6151" max="6151" width="5.5703125" style="133" customWidth="1"/>
    <col min="6152" max="6152" width="5.28515625" style="133" customWidth="1"/>
    <col min="6153" max="6153" width="44.7109375" style="133" customWidth="1"/>
    <col min="6154" max="6154" width="15.85546875" style="133" bestFit="1" customWidth="1"/>
    <col min="6155" max="6155" width="17.28515625" style="133" customWidth="1"/>
    <col min="6156" max="6156" width="16.7109375" style="133" customWidth="1"/>
    <col min="6157" max="6157" width="11.42578125" style="133"/>
    <col min="6158" max="6158" width="16.28515625" style="133" bestFit="1" customWidth="1"/>
    <col min="6159" max="6159" width="21.7109375" style="133" bestFit="1" customWidth="1"/>
    <col min="6160" max="6404" width="11.42578125" style="133"/>
    <col min="6405" max="6406" width="4.28515625" style="133" customWidth="1"/>
    <col min="6407" max="6407" width="5.5703125" style="133" customWidth="1"/>
    <col min="6408" max="6408" width="5.28515625" style="133" customWidth="1"/>
    <col min="6409" max="6409" width="44.7109375" style="133" customWidth="1"/>
    <col min="6410" max="6410" width="15.85546875" style="133" bestFit="1" customWidth="1"/>
    <col min="6411" max="6411" width="17.28515625" style="133" customWidth="1"/>
    <col min="6412" max="6412" width="16.7109375" style="133" customWidth="1"/>
    <col min="6413" max="6413" width="11.42578125" style="133"/>
    <col min="6414" max="6414" width="16.28515625" style="133" bestFit="1" customWidth="1"/>
    <col min="6415" max="6415" width="21.7109375" style="133" bestFit="1" customWidth="1"/>
    <col min="6416" max="6660" width="11.42578125" style="133"/>
    <col min="6661" max="6662" width="4.28515625" style="133" customWidth="1"/>
    <col min="6663" max="6663" width="5.5703125" style="133" customWidth="1"/>
    <col min="6664" max="6664" width="5.28515625" style="133" customWidth="1"/>
    <col min="6665" max="6665" width="44.7109375" style="133" customWidth="1"/>
    <col min="6666" max="6666" width="15.85546875" style="133" bestFit="1" customWidth="1"/>
    <col min="6667" max="6667" width="17.28515625" style="133" customWidth="1"/>
    <col min="6668" max="6668" width="16.7109375" style="133" customWidth="1"/>
    <col min="6669" max="6669" width="11.42578125" style="133"/>
    <col min="6670" max="6670" width="16.28515625" style="133" bestFit="1" customWidth="1"/>
    <col min="6671" max="6671" width="21.7109375" style="133" bestFit="1" customWidth="1"/>
    <col min="6672" max="6916" width="11.42578125" style="133"/>
    <col min="6917" max="6918" width="4.28515625" style="133" customWidth="1"/>
    <col min="6919" max="6919" width="5.5703125" style="133" customWidth="1"/>
    <col min="6920" max="6920" width="5.28515625" style="133" customWidth="1"/>
    <col min="6921" max="6921" width="44.7109375" style="133" customWidth="1"/>
    <col min="6922" max="6922" width="15.85546875" style="133" bestFit="1" customWidth="1"/>
    <col min="6923" max="6923" width="17.28515625" style="133" customWidth="1"/>
    <col min="6924" max="6924" width="16.7109375" style="133" customWidth="1"/>
    <col min="6925" max="6925" width="11.42578125" style="133"/>
    <col min="6926" max="6926" width="16.28515625" style="133" bestFit="1" customWidth="1"/>
    <col min="6927" max="6927" width="21.7109375" style="133" bestFit="1" customWidth="1"/>
    <col min="6928" max="7172" width="11.42578125" style="133"/>
    <col min="7173" max="7174" width="4.28515625" style="133" customWidth="1"/>
    <col min="7175" max="7175" width="5.5703125" style="133" customWidth="1"/>
    <col min="7176" max="7176" width="5.28515625" style="133" customWidth="1"/>
    <col min="7177" max="7177" width="44.7109375" style="133" customWidth="1"/>
    <col min="7178" max="7178" width="15.85546875" style="133" bestFit="1" customWidth="1"/>
    <col min="7179" max="7179" width="17.28515625" style="133" customWidth="1"/>
    <col min="7180" max="7180" width="16.7109375" style="133" customWidth="1"/>
    <col min="7181" max="7181" width="11.42578125" style="133"/>
    <col min="7182" max="7182" width="16.28515625" style="133" bestFit="1" customWidth="1"/>
    <col min="7183" max="7183" width="21.7109375" style="133" bestFit="1" customWidth="1"/>
    <col min="7184" max="7428" width="11.42578125" style="133"/>
    <col min="7429" max="7430" width="4.28515625" style="133" customWidth="1"/>
    <col min="7431" max="7431" width="5.5703125" style="133" customWidth="1"/>
    <col min="7432" max="7432" width="5.28515625" style="133" customWidth="1"/>
    <col min="7433" max="7433" width="44.7109375" style="133" customWidth="1"/>
    <col min="7434" max="7434" width="15.85546875" style="133" bestFit="1" customWidth="1"/>
    <col min="7435" max="7435" width="17.28515625" style="133" customWidth="1"/>
    <col min="7436" max="7436" width="16.7109375" style="133" customWidth="1"/>
    <col min="7437" max="7437" width="11.42578125" style="133"/>
    <col min="7438" max="7438" width="16.28515625" style="133" bestFit="1" customWidth="1"/>
    <col min="7439" max="7439" width="21.7109375" style="133" bestFit="1" customWidth="1"/>
    <col min="7440" max="7684" width="11.42578125" style="133"/>
    <col min="7685" max="7686" width="4.28515625" style="133" customWidth="1"/>
    <col min="7687" max="7687" width="5.5703125" style="133" customWidth="1"/>
    <col min="7688" max="7688" width="5.28515625" style="133" customWidth="1"/>
    <col min="7689" max="7689" width="44.7109375" style="133" customWidth="1"/>
    <col min="7690" max="7690" width="15.85546875" style="133" bestFit="1" customWidth="1"/>
    <col min="7691" max="7691" width="17.28515625" style="133" customWidth="1"/>
    <col min="7692" max="7692" width="16.7109375" style="133" customWidth="1"/>
    <col min="7693" max="7693" width="11.42578125" style="133"/>
    <col min="7694" max="7694" width="16.28515625" style="133" bestFit="1" customWidth="1"/>
    <col min="7695" max="7695" width="21.7109375" style="133" bestFit="1" customWidth="1"/>
    <col min="7696" max="7940" width="11.42578125" style="133"/>
    <col min="7941" max="7942" width="4.28515625" style="133" customWidth="1"/>
    <col min="7943" max="7943" width="5.5703125" style="133" customWidth="1"/>
    <col min="7944" max="7944" width="5.28515625" style="133" customWidth="1"/>
    <col min="7945" max="7945" width="44.7109375" style="133" customWidth="1"/>
    <col min="7946" max="7946" width="15.85546875" style="133" bestFit="1" customWidth="1"/>
    <col min="7947" max="7947" width="17.28515625" style="133" customWidth="1"/>
    <col min="7948" max="7948" width="16.7109375" style="133" customWidth="1"/>
    <col min="7949" max="7949" width="11.42578125" style="133"/>
    <col min="7950" max="7950" width="16.28515625" style="133" bestFit="1" customWidth="1"/>
    <col min="7951" max="7951" width="21.7109375" style="133" bestFit="1" customWidth="1"/>
    <col min="7952" max="8196" width="11.42578125" style="133"/>
    <col min="8197" max="8198" width="4.28515625" style="133" customWidth="1"/>
    <col min="8199" max="8199" width="5.5703125" style="133" customWidth="1"/>
    <col min="8200" max="8200" width="5.28515625" style="133" customWidth="1"/>
    <col min="8201" max="8201" width="44.7109375" style="133" customWidth="1"/>
    <col min="8202" max="8202" width="15.85546875" style="133" bestFit="1" customWidth="1"/>
    <col min="8203" max="8203" width="17.28515625" style="133" customWidth="1"/>
    <col min="8204" max="8204" width="16.7109375" style="133" customWidth="1"/>
    <col min="8205" max="8205" width="11.42578125" style="133"/>
    <col min="8206" max="8206" width="16.28515625" style="133" bestFit="1" customWidth="1"/>
    <col min="8207" max="8207" width="21.7109375" style="133" bestFit="1" customWidth="1"/>
    <col min="8208" max="8452" width="11.42578125" style="133"/>
    <col min="8453" max="8454" width="4.28515625" style="133" customWidth="1"/>
    <col min="8455" max="8455" width="5.5703125" style="133" customWidth="1"/>
    <col min="8456" max="8456" width="5.28515625" style="133" customWidth="1"/>
    <col min="8457" max="8457" width="44.7109375" style="133" customWidth="1"/>
    <col min="8458" max="8458" width="15.85546875" style="133" bestFit="1" customWidth="1"/>
    <col min="8459" max="8459" width="17.28515625" style="133" customWidth="1"/>
    <col min="8460" max="8460" width="16.7109375" style="133" customWidth="1"/>
    <col min="8461" max="8461" width="11.42578125" style="133"/>
    <col min="8462" max="8462" width="16.28515625" style="133" bestFit="1" customWidth="1"/>
    <col min="8463" max="8463" width="21.7109375" style="133" bestFit="1" customWidth="1"/>
    <col min="8464" max="8708" width="11.42578125" style="133"/>
    <col min="8709" max="8710" width="4.28515625" style="133" customWidth="1"/>
    <col min="8711" max="8711" width="5.5703125" style="133" customWidth="1"/>
    <col min="8712" max="8712" width="5.28515625" style="133" customWidth="1"/>
    <col min="8713" max="8713" width="44.7109375" style="133" customWidth="1"/>
    <col min="8714" max="8714" width="15.85546875" style="133" bestFit="1" customWidth="1"/>
    <col min="8715" max="8715" width="17.28515625" style="133" customWidth="1"/>
    <col min="8716" max="8716" width="16.7109375" style="133" customWidth="1"/>
    <col min="8717" max="8717" width="11.42578125" style="133"/>
    <col min="8718" max="8718" width="16.28515625" style="133" bestFit="1" customWidth="1"/>
    <col min="8719" max="8719" width="21.7109375" style="133" bestFit="1" customWidth="1"/>
    <col min="8720" max="8964" width="11.42578125" style="133"/>
    <col min="8965" max="8966" width="4.28515625" style="133" customWidth="1"/>
    <col min="8967" max="8967" width="5.5703125" style="133" customWidth="1"/>
    <col min="8968" max="8968" width="5.28515625" style="133" customWidth="1"/>
    <col min="8969" max="8969" width="44.7109375" style="133" customWidth="1"/>
    <col min="8970" max="8970" width="15.85546875" style="133" bestFit="1" customWidth="1"/>
    <col min="8971" max="8971" width="17.28515625" style="133" customWidth="1"/>
    <col min="8972" max="8972" width="16.7109375" style="133" customWidth="1"/>
    <col min="8973" max="8973" width="11.42578125" style="133"/>
    <col min="8974" max="8974" width="16.28515625" style="133" bestFit="1" customWidth="1"/>
    <col min="8975" max="8975" width="21.7109375" style="133" bestFit="1" customWidth="1"/>
    <col min="8976" max="9220" width="11.42578125" style="133"/>
    <col min="9221" max="9222" width="4.28515625" style="133" customWidth="1"/>
    <col min="9223" max="9223" width="5.5703125" style="133" customWidth="1"/>
    <col min="9224" max="9224" width="5.28515625" style="133" customWidth="1"/>
    <col min="9225" max="9225" width="44.7109375" style="133" customWidth="1"/>
    <col min="9226" max="9226" width="15.85546875" style="133" bestFit="1" customWidth="1"/>
    <col min="9227" max="9227" width="17.28515625" style="133" customWidth="1"/>
    <col min="9228" max="9228" width="16.7109375" style="133" customWidth="1"/>
    <col min="9229" max="9229" width="11.42578125" style="133"/>
    <col min="9230" max="9230" width="16.28515625" style="133" bestFit="1" customWidth="1"/>
    <col min="9231" max="9231" width="21.7109375" style="133" bestFit="1" customWidth="1"/>
    <col min="9232" max="9476" width="11.42578125" style="133"/>
    <col min="9477" max="9478" width="4.28515625" style="133" customWidth="1"/>
    <col min="9479" max="9479" width="5.5703125" style="133" customWidth="1"/>
    <col min="9480" max="9480" width="5.28515625" style="133" customWidth="1"/>
    <col min="9481" max="9481" width="44.7109375" style="133" customWidth="1"/>
    <col min="9482" max="9482" width="15.85546875" style="133" bestFit="1" customWidth="1"/>
    <col min="9483" max="9483" width="17.28515625" style="133" customWidth="1"/>
    <col min="9484" max="9484" width="16.7109375" style="133" customWidth="1"/>
    <col min="9485" max="9485" width="11.42578125" style="133"/>
    <col min="9486" max="9486" width="16.28515625" style="133" bestFit="1" customWidth="1"/>
    <col min="9487" max="9487" width="21.7109375" style="133" bestFit="1" customWidth="1"/>
    <col min="9488" max="9732" width="11.42578125" style="133"/>
    <col min="9733" max="9734" width="4.28515625" style="133" customWidth="1"/>
    <col min="9735" max="9735" width="5.5703125" style="133" customWidth="1"/>
    <col min="9736" max="9736" width="5.28515625" style="133" customWidth="1"/>
    <col min="9737" max="9737" width="44.7109375" style="133" customWidth="1"/>
    <col min="9738" max="9738" width="15.85546875" style="133" bestFit="1" customWidth="1"/>
    <col min="9739" max="9739" width="17.28515625" style="133" customWidth="1"/>
    <col min="9740" max="9740" width="16.7109375" style="133" customWidth="1"/>
    <col min="9741" max="9741" width="11.42578125" style="133"/>
    <col min="9742" max="9742" width="16.28515625" style="133" bestFit="1" customWidth="1"/>
    <col min="9743" max="9743" width="21.7109375" style="133" bestFit="1" customWidth="1"/>
    <col min="9744" max="9988" width="11.42578125" style="133"/>
    <col min="9989" max="9990" width="4.28515625" style="133" customWidth="1"/>
    <col min="9991" max="9991" width="5.5703125" style="133" customWidth="1"/>
    <col min="9992" max="9992" width="5.28515625" style="133" customWidth="1"/>
    <col min="9993" max="9993" width="44.7109375" style="133" customWidth="1"/>
    <col min="9994" max="9994" width="15.85546875" style="133" bestFit="1" customWidth="1"/>
    <col min="9995" max="9995" width="17.28515625" style="133" customWidth="1"/>
    <col min="9996" max="9996" width="16.7109375" style="133" customWidth="1"/>
    <col min="9997" max="9997" width="11.42578125" style="133"/>
    <col min="9998" max="9998" width="16.28515625" style="133" bestFit="1" customWidth="1"/>
    <col min="9999" max="9999" width="21.7109375" style="133" bestFit="1" customWidth="1"/>
    <col min="10000" max="10244" width="11.42578125" style="133"/>
    <col min="10245" max="10246" width="4.28515625" style="133" customWidth="1"/>
    <col min="10247" max="10247" width="5.5703125" style="133" customWidth="1"/>
    <col min="10248" max="10248" width="5.28515625" style="133" customWidth="1"/>
    <col min="10249" max="10249" width="44.7109375" style="133" customWidth="1"/>
    <col min="10250" max="10250" width="15.85546875" style="133" bestFit="1" customWidth="1"/>
    <col min="10251" max="10251" width="17.28515625" style="133" customWidth="1"/>
    <col min="10252" max="10252" width="16.7109375" style="133" customWidth="1"/>
    <col min="10253" max="10253" width="11.42578125" style="133"/>
    <col min="10254" max="10254" width="16.28515625" style="133" bestFit="1" customWidth="1"/>
    <col min="10255" max="10255" width="21.7109375" style="133" bestFit="1" customWidth="1"/>
    <col min="10256" max="10500" width="11.42578125" style="133"/>
    <col min="10501" max="10502" width="4.28515625" style="133" customWidth="1"/>
    <col min="10503" max="10503" width="5.5703125" style="133" customWidth="1"/>
    <col min="10504" max="10504" width="5.28515625" style="133" customWidth="1"/>
    <col min="10505" max="10505" width="44.7109375" style="133" customWidth="1"/>
    <col min="10506" max="10506" width="15.85546875" style="133" bestFit="1" customWidth="1"/>
    <col min="10507" max="10507" width="17.28515625" style="133" customWidth="1"/>
    <col min="10508" max="10508" width="16.7109375" style="133" customWidth="1"/>
    <col min="10509" max="10509" width="11.42578125" style="133"/>
    <col min="10510" max="10510" width="16.28515625" style="133" bestFit="1" customWidth="1"/>
    <col min="10511" max="10511" width="21.7109375" style="133" bestFit="1" customWidth="1"/>
    <col min="10512" max="10756" width="11.42578125" style="133"/>
    <col min="10757" max="10758" width="4.28515625" style="133" customWidth="1"/>
    <col min="10759" max="10759" width="5.5703125" style="133" customWidth="1"/>
    <col min="10760" max="10760" width="5.28515625" style="133" customWidth="1"/>
    <col min="10761" max="10761" width="44.7109375" style="133" customWidth="1"/>
    <col min="10762" max="10762" width="15.85546875" style="133" bestFit="1" customWidth="1"/>
    <col min="10763" max="10763" width="17.28515625" style="133" customWidth="1"/>
    <col min="10764" max="10764" width="16.7109375" style="133" customWidth="1"/>
    <col min="10765" max="10765" width="11.42578125" style="133"/>
    <col min="10766" max="10766" width="16.28515625" style="133" bestFit="1" customWidth="1"/>
    <col min="10767" max="10767" width="21.7109375" style="133" bestFit="1" customWidth="1"/>
    <col min="10768" max="11012" width="11.42578125" style="133"/>
    <col min="11013" max="11014" width="4.28515625" style="133" customWidth="1"/>
    <col min="11015" max="11015" width="5.5703125" style="133" customWidth="1"/>
    <col min="11016" max="11016" width="5.28515625" style="133" customWidth="1"/>
    <col min="11017" max="11017" width="44.7109375" style="133" customWidth="1"/>
    <col min="11018" max="11018" width="15.85546875" style="133" bestFit="1" customWidth="1"/>
    <col min="11019" max="11019" width="17.28515625" style="133" customWidth="1"/>
    <col min="11020" max="11020" width="16.7109375" style="133" customWidth="1"/>
    <col min="11021" max="11021" width="11.42578125" style="133"/>
    <col min="11022" max="11022" width="16.28515625" style="133" bestFit="1" customWidth="1"/>
    <col min="11023" max="11023" width="21.7109375" style="133" bestFit="1" customWidth="1"/>
    <col min="11024" max="11268" width="11.42578125" style="133"/>
    <col min="11269" max="11270" width="4.28515625" style="133" customWidth="1"/>
    <col min="11271" max="11271" width="5.5703125" style="133" customWidth="1"/>
    <col min="11272" max="11272" width="5.28515625" style="133" customWidth="1"/>
    <col min="11273" max="11273" width="44.7109375" style="133" customWidth="1"/>
    <col min="11274" max="11274" width="15.85546875" style="133" bestFit="1" customWidth="1"/>
    <col min="11275" max="11275" width="17.28515625" style="133" customWidth="1"/>
    <col min="11276" max="11276" width="16.7109375" style="133" customWidth="1"/>
    <col min="11277" max="11277" width="11.42578125" style="133"/>
    <col min="11278" max="11278" width="16.28515625" style="133" bestFit="1" customWidth="1"/>
    <col min="11279" max="11279" width="21.7109375" style="133" bestFit="1" customWidth="1"/>
    <col min="11280" max="11524" width="11.42578125" style="133"/>
    <col min="11525" max="11526" width="4.28515625" style="133" customWidth="1"/>
    <col min="11527" max="11527" width="5.5703125" style="133" customWidth="1"/>
    <col min="11528" max="11528" width="5.28515625" style="133" customWidth="1"/>
    <col min="11529" max="11529" width="44.7109375" style="133" customWidth="1"/>
    <col min="11530" max="11530" width="15.85546875" style="133" bestFit="1" customWidth="1"/>
    <col min="11531" max="11531" width="17.28515625" style="133" customWidth="1"/>
    <col min="11532" max="11532" width="16.7109375" style="133" customWidth="1"/>
    <col min="11533" max="11533" width="11.42578125" style="133"/>
    <col min="11534" max="11534" width="16.28515625" style="133" bestFit="1" customWidth="1"/>
    <col min="11535" max="11535" width="21.7109375" style="133" bestFit="1" customWidth="1"/>
    <col min="11536" max="11780" width="11.42578125" style="133"/>
    <col min="11781" max="11782" width="4.28515625" style="133" customWidth="1"/>
    <col min="11783" max="11783" width="5.5703125" style="133" customWidth="1"/>
    <col min="11784" max="11784" width="5.28515625" style="133" customWidth="1"/>
    <col min="11785" max="11785" width="44.7109375" style="133" customWidth="1"/>
    <col min="11786" max="11786" width="15.85546875" style="133" bestFit="1" customWidth="1"/>
    <col min="11787" max="11787" width="17.28515625" style="133" customWidth="1"/>
    <col min="11788" max="11788" width="16.7109375" style="133" customWidth="1"/>
    <col min="11789" max="11789" width="11.42578125" style="133"/>
    <col min="11790" max="11790" width="16.28515625" style="133" bestFit="1" customWidth="1"/>
    <col min="11791" max="11791" width="21.7109375" style="133" bestFit="1" customWidth="1"/>
    <col min="11792" max="12036" width="11.42578125" style="133"/>
    <col min="12037" max="12038" width="4.28515625" style="133" customWidth="1"/>
    <col min="12039" max="12039" width="5.5703125" style="133" customWidth="1"/>
    <col min="12040" max="12040" width="5.28515625" style="133" customWidth="1"/>
    <col min="12041" max="12041" width="44.7109375" style="133" customWidth="1"/>
    <col min="12042" max="12042" width="15.85546875" style="133" bestFit="1" customWidth="1"/>
    <col min="12043" max="12043" width="17.28515625" style="133" customWidth="1"/>
    <col min="12044" max="12044" width="16.7109375" style="133" customWidth="1"/>
    <col min="12045" max="12045" width="11.42578125" style="133"/>
    <col min="12046" max="12046" width="16.28515625" style="133" bestFit="1" customWidth="1"/>
    <col min="12047" max="12047" width="21.7109375" style="133" bestFit="1" customWidth="1"/>
    <col min="12048" max="12292" width="11.42578125" style="133"/>
    <col min="12293" max="12294" width="4.28515625" style="133" customWidth="1"/>
    <col min="12295" max="12295" width="5.5703125" style="133" customWidth="1"/>
    <col min="12296" max="12296" width="5.28515625" style="133" customWidth="1"/>
    <col min="12297" max="12297" width="44.7109375" style="133" customWidth="1"/>
    <col min="12298" max="12298" width="15.85546875" style="133" bestFit="1" customWidth="1"/>
    <col min="12299" max="12299" width="17.28515625" style="133" customWidth="1"/>
    <col min="12300" max="12300" width="16.7109375" style="133" customWidth="1"/>
    <col min="12301" max="12301" width="11.42578125" style="133"/>
    <col min="12302" max="12302" width="16.28515625" style="133" bestFit="1" customWidth="1"/>
    <col min="12303" max="12303" width="21.7109375" style="133" bestFit="1" customWidth="1"/>
    <col min="12304" max="12548" width="11.42578125" style="133"/>
    <col min="12549" max="12550" width="4.28515625" style="133" customWidth="1"/>
    <col min="12551" max="12551" width="5.5703125" style="133" customWidth="1"/>
    <col min="12552" max="12552" width="5.28515625" style="133" customWidth="1"/>
    <col min="12553" max="12553" width="44.7109375" style="133" customWidth="1"/>
    <col min="12554" max="12554" width="15.85546875" style="133" bestFit="1" customWidth="1"/>
    <col min="12555" max="12555" width="17.28515625" style="133" customWidth="1"/>
    <col min="12556" max="12556" width="16.7109375" style="133" customWidth="1"/>
    <col min="12557" max="12557" width="11.42578125" style="133"/>
    <col min="12558" max="12558" width="16.28515625" style="133" bestFit="1" customWidth="1"/>
    <col min="12559" max="12559" width="21.7109375" style="133" bestFit="1" customWidth="1"/>
    <col min="12560" max="12804" width="11.42578125" style="133"/>
    <col min="12805" max="12806" width="4.28515625" style="133" customWidth="1"/>
    <col min="12807" max="12807" width="5.5703125" style="133" customWidth="1"/>
    <col min="12808" max="12808" width="5.28515625" style="133" customWidth="1"/>
    <col min="12809" max="12809" width="44.7109375" style="133" customWidth="1"/>
    <col min="12810" max="12810" width="15.85546875" style="133" bestFit="1" customWidth="1"/>
    <col min="12811" max="12811" width="17.28515625" style="133" customWidth="1"/>
    <col min="12812" max="12812" width="16.7109375" style="133" customWidth="1"/>
    <col min="12813" max="12813" width="11.42578125" style="133"/>
    <col min="12814" max="12814" width="16.28515625" style="133" bestFit="1" customWidth="1"/>
    <col min="12815" max="12815" width="21.7109375" style="133" bestFit="1" customWidth="1"/>
    <col min="12816" max="13060" width="11.42578125" style="133"/>
    <col min="13061" max="13062" width="4.28515625" style="133" customWidth="1"/>
    <col min="13063" max="13063" width="5.5703125" style="133" customWidth="1"/>
    <col min="13064" max="13064" width="5.28515625" style="133" customWidth="1"/>
    <col min="13065" max="13065" width="44.7109375" style="133" customWidth="1"/>
    <col min="13066" max="13066" width="15.85546875" style="133" bestFit="1" customWidth="1"/>
    <col min="13067" max="13067" width="17.28515625" style="133" customWidth="1"/>
    <col min="13068" max="13068" width="16.7109375" style="133" customWidth="1"/>
    <col min="13069" max="13069" width="11.42578125" style="133"/>
    <col min="13070" max="13070" width="16.28515625" style="133" bestFit="1" customWidth="1"/>
    <col min="13071" max="13071" width="21.7109375" style="133" bestFit="1" customWidth="1"/>
    <col min="13072" max="13316" width="11.42578125" style="133"/>
    <col min="13317" max="13318" width="4.28515625" style="133" customWidth="1"/>
    <col min="13319" max="13319" width="5.5703125" style="133" customWidth="1"/>
    <col min="13320" max="13320" width="5.28515625" style="133" customWidth="1"/>
    <col min="13321" max="13321" width="44.7109375" style="133" customWidth="1"/>
    <col min="13322" max="13322" width="15.85546875" style="133" bestFit="1" customWidth="1"/>
    <col min="13323" max="13323" width="17.28515625" style="133" customWidth="1"/>
    <col min="13324" max="13324" width="16.7109375" style="133" customWidth="1"/>
    <col min="13325" max="13325" width="11.42578125" style="133"/>
    <col min="13326" max="13326" width="16.28515625" style="133" bestFit="1" customWidth="1"/>
    <col min="13327" max="13327" width="21.7109375" style="133" bestFit="1" customWidth="1"/>
    <col min="13328" max="13572" width="11.42578125" style="133"/>
    <col min="13573" max="13574" width="4.28515625" style="133" customWidth="1"/>
    <col min="13575" max="13575" width="5.5703125" style="133" customWidth="1"/>
    <col min="13576" max="13576" width="5.28515625" style="133" customWidth="1"/>
    <col min="13577" max="13577" width="44.7109375" style="133" customWidth="1"/>
    <col min="13578" max="13578" width="15.85546875" style="133" bestFit="1" customWidth="1"/>
    <col min="13579" max="13579" width="17.28515625" style="133" customWidth="1"/>
    <col min="13580" max="13580" width="16.7109375" style="133" customWidth="1"/>
    <col min="13581" max="13581" width="11.42578125" style="133"/>
    <col min="13582" max="13582" width="16.28515625" style="133" bestFit="1" customWidth="1"/>
    <col min="13583" max="13583" width="21.7109375" style="133" bestFit="1" customWidth="1"/>
    <col min="13584" max="13828" width="11.42578125" style="133"/>
    <col min="13829" max="13830" width="4.28515625" style="133" customWidth="1"/>
    <col min="13831" max="13831" width="5.5703125" style="133" customWidth="1"/>
    <col min="13832" max="13832" width="5.28515625" style="133" customWidth="1"/>
    <col min="13833" max="13833" width="44.7109375" style="133" customWidth="1"/>
    <col min="13834" max="13834" width="15.85546875" style="133" bestFit="1" customWidth="1"/>
    <col min="13835" max="13835" width="17.28515625" style="133" customWidth="1"/>
    <col min="13836" max="13836" width="16.7109375" style="133" customWidth="1"/>
    <col min="13837" max="13837" width="11.42578125" style="133"/>
    <col min="13838" max="13838" width="16.28515625" style="133" bestFit="1" customWidth="1"/>
    <col min="13839" max="13839" width="21.7109375" style="133" bestFit="1" customWidth="1"/>
    <col min="13840" max="14084" width="11.42578125" style="133"/>
    <col min="14085" max="14086" width="4.28515625" style="133" customWidth="1"/>
    <col min="14087" max="14087" width="5.5703125" style="133" customWidth="1"/>
    <col min="14088" max="14088" width="5.28515625" style="133" customWidth="1"/>
    <col min="14089" max="14089" width="44.7109375" style="133" customWidth="1"/>
    <col min="14090" max="14090" width="15.85546875" style="133" bestFit="1" customWidth="1"/>
    <col min="14091" max="14091" width="17.28515625" style="133" customWidth="1"/>
    <col min="14092" max="14092" width="16.7109375" style="133" customWidth="1"/>
    <col min="14093" max="14093" width="11.42578125" style="133"/>
    <col min="14094" max="14094" width="16.28515625" style="133" bestFit="1" customWidth="1"/>
    <col min="14095" max="14095" width="21.7109375" style="133" bestFit="1" customWidth="1"/>
    <col min="14096" max="14340" width="11.42578125" style="133"/>
    <col min="14341" max="14342" width="4.28515625" style="133" customWidth="1"/>
    <col min="14343" max="14343" width="5.5703125" style="133" customWidth="1"/>
    <col min="14344" max="14344" width="5.28515625" style="133" customWidth="1"/>
    <col min="14345" max="14345" width="44.7109375" style="133" customWidth="1"/>
    <col min="14346" max="14346" width="15.85546875" style="133" bestFit="1" customWidth="1"/>
    <col min="14347" max="14347" width="17.28515625" style="133" customWidth="1"/>
    <col min="14348" max="14348" width="16.7109375" style="133" customWidth="1"/>
    <col min="14349" max="14349" width="11.42578125" style="133"/>
    <col min="14350" max="14350" width="16.28515625" style="133" bestFit="1" customWidth="1"/>
    <col min="14351" max="14351" width="21.7109375" style="133" bestFit="1" customWidth="1"/>
    <col min="14352" max="14596" width="11.42578125" style="133"/>
    <col min="14597" max="14598" width="4.28515625" style="133" customWidth="1"/>
    <col min="14599" max="14599" width="5.5703125" style="133" customWidth="1"/>
    <col min="14600" max="14600" width="5.28515625" style="133" customWidth="1"/>
    <col min="14601" max="14601" width="44.7109375" style="133" customWidth="1"/>
    <col min="14602" max="14602" width="15.85546875" style="133" bestFit="1" customWidth="1"/>
    <col min="14603" max="14603" width="17.28515625" style="133" customWidth="1"/>
    <col min="14604" max="14604" width="16.7109375" style="133" customWidth="1"/>
    <col min="14605" max="14605" width="11.42578125" style="133"/>
    <col min="14606" max="14606" width="16.28515625" style="133" bestFit="1" customWidth="1"/>
    <col min="14607" max="14607" width="21.7109375" style="133" bestFit="1" customWidth="1"/>
    <col min="14608" max="14852" width="11.42578125" style="133"/>
    <col min="14853" max="14854" width="4.28515625" style="133" customWidth="1"/>
    <col min="14855" max="14855" width="5.5703125" style="133" customWidth="1"/>
    <col min="14856" max="14856" width="5.28515625" style="133" customWidth="1"/>
    <col min="14857" max="14857" width="44.7109375" style="133" customWidth="1"/>
    <col min="14858" max="14858" width="15.85546875" style="133" bestFit="1" customWidth="1"/>
    <col min="14859" max="14859" width="17.28515625" style="133" customWidth="1"/>
    <col min="14860" max="14860" width="16.7109375" style="133" customWidth="1"/>
    <col min="14861" max="14861" width="11.42578125" style="133"/>
    <col min="14862" max="14862" width="16.28515625" style="133" bestFit="1" customWidth="1"/>
    <col min="14863" max="14863" width="21.7109375" style="133" bestFit="1" customWidth="1"/>
    <col min="14864" max="15108" width="11.42578125" style="133"/>
    <col min="15109" max="15110" width="4.28515625" style="133" customWidth="1"/>
    <col min="15111" max="15111" width="5.5703125" style="133" customWidth="1"/>
    <col min="15112" max="15112" width="5.28515625" style="133" customWidth="1"/>
    <col min="15113" max="15113" width="44.7109375" style="133" customWidth="1"/>
    <col min="15114" max="15114" width="15.85546875" style="133" bestFit="1" customWidth="1"/>
    <col min="15115" max="15115" width="17.28515625" style="133" customWidth="1"/>
    <col min="15116" max="15116" width="16.7109375" style="133" customWidth="1"/>
    <col min="15117" max="15117" width="11.42578125" style="133"/>
    <col min="15118" max="15118" width="16.28515625" style="133" bestFit="1" customWidth="1"/>
    <col min="15119" max="15119" width="21.7109375" style="133" bestFit="1" customWidth="1"/>
    <col min="15120" max="15364" width="11.42578125" style="133"/>
    <col min="15365" max="15366" width="4.28515625" style="133" customWidth="1"/>
    <col min="15367" max="15367" width="5.5703125" style="133" customWidth="1"/>
    <col min="15368" max="15368" width="5.28515625" style="133" customWidth="1"/>
    <col min="15369" max="15369" width="44.7109375" style="133" customWidth="1"/>
    <col min="15370" max="15370" width="15.85546875" style="133" bestFit="1" customWidth="1"/>
    <col min="15371" max="15371" width="17.28515625" style="133" customWidth="1"/>
    <col min="15372" max="15372" width="16.7109375" style="133" customWidth="1"/>
    <col min="15373" max="15373" width="11.42578125" style="133"/>
    <col min="15374" max="15374" width="16.28515625" style="133" bestFit="1" customWidth="1"/>
    <col min="15375" max="15375" width="21.7109375" style="133" bestFit="1" customWidth="1"/>
    <col min="15376" max="15620" width="11.42578125" style="133"/>
    <col min="15621" max="15622" width="4.28515625" style="133" customWidth="1"/>
    <col min="15623" max="15623" width="5.5703125" style="133" customWidth="1"/>
    <col min="15624" max="15624" width="5.28515625" style="133" customWidth="1"/>
    <col min="15625" max="15625" width="44.7109375" style="133" customWidth="1"/>
    <col min="15626" max="15626" width="15.85546875" style="133" bestFit="1" customWidth="1"/>
    <col min="15627" max="15627" width="17.28515625" style="133" customWidth="1"/>
    <col min="15628" max="15628" width="16.7109375" style="133" customWidth="1"/>
    <col min="15629" max="15629" width="11.42578125" style="133"/>
    <col min="15630" max="15630" width="16.28515625" style="133" bestFit="1" customWidth="1"/>
    <col min="15631" max="15631" width="21.7109375" style="133" bestFit="1" customWidth="1"/>
    <col min="15632" max="15876" width="11.42578125" style="133"/>
    <col min="15877" max="15878" width="4.28515625" style="133" customWidth="1"/>
    <col min="15879" max="15879" width="5.5703125" style="133" customWidth="1"/>
    <col min="15880" max="15880" width="5.28515625" style="133" customWidth="1"/>
    <col min="15881" max="15881" width="44.7109375" style="133" customWidth="1"/>
    <col min="15882" max="15882" width="15.85546875" style="133" bestFit="1" customWidth="1"/>
    <col min="15883" max="15883" width="17.28515625" style="133" customWidth="1"/>
    <col min="15884" max="15884" width="16.7109375" style="133" customWidth="1"/>
    <col min="15885" max="15885" width="11.42578125" style="133"/>
    <col min="15886" max="15886" width="16.28515625" style="133" bestFit="1" customWidth="1"/>
    <col min="15887" max="15887" width="21.7109375" style="133" bestFit="1" customWidth="1"/>
    <col min="15888" max="16132" width="11.42578125" style="133"/>
    <col min="16133" max="16134" width="4.28515625" style="133" customWidth="1"/>
    <col min="16135" max="16135" width="5.5703125" style="133" customWidth="1"/>
    <col min="16136" max="16136" width="5.28515625" style="133" customWidth="1"/>
    <col min="16137" max="16137" width="44.7109375" style="133" customWidth="1"/>
    <col min="16138" max="16138" width="15.85546875" style="133" bestFit="1" customWidth="1"/>
    <col min="16139" max="16139" width="17.28515625" style="133" customWidth="1"/>
    <col min="16140" max="16140" width="16.7109375" style="133" customWidth="1"/>
    <col min="16141" max="16141" width="11.42578125" style="133"/>
    <col min="16142" max="16142" width="16.28515625" style="133" bestFit="1" customWidth="1"/>
    <col min="16143" max="16143" width="21.7109375" style="133" bestFit="1" customWidth="1"/>
    <col min="16144" max="16384" width="11.42578125" style="133"/>
  </cols>
  <sheetData>
    <row r="1" spans="1:14" ht="33" customHeight="1" x14ac:dyDescent="0.2">
      <c r="A1" s="397" t="s">
        <v>100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</row>
    <row r="2" spans="1:14" s="90" customFormat="1" ht="16.5" customHeight="1" x14ac:dyDescent="0.2">
      <c r="A2" s="397" t="s">
        <v>33</v>
      </c>
      <c r="B2" s="397"/>
      <c r="C2" s="397"/>
      <c r="D2" s="397"/>
      <c r="E2" s="397"/>
      <c r="F2" s="397"/>
      <c r="G2" s="397"/>
      <c r="H2" s="397"/>
      <c r="I2" s="398"/>
      <c r="J2" s="398"/>
      <c r="K2" s="398"/>
      <c r="L2" s="398"/>
    </row>
    <row r="3" spans="1:14" ht="6.75" customHeight="1" x14ac:dyDescent="0.25">
      <c r="A3" s="91"/>
      <c r="B3" s="92"/>
      <c r="C3" s="92"/>
      <c r="D3" s="92"/>
      <c r="E3" s="92"/>
    </row>
    <row r="4" spans="1:14" ht="45.75" x14ac:dyDescent="0.25">
      <c r="A4" s="93"/>
      <c r="B4" s="94"/>
      <c r="C4" s="94"/>
      <c r="D4" s="95"/>
      <c r="E4" s="96"/>
      <c r="F4" s="180" t="s">
        <v>79</v>
      </c>
      <c r="G4" s="180" t="s">
        <v>72</v>
      </c>
      <c r="H4" s="180" t="s">
        <v>81</v>
      </c>
      <c r="I4" s="180" t="s">
        <v>82</v>
      </c>
      <c r="J4" s="250" t="s">
        <v>107</v>
      </c>
      <c r="K4" s="180" t="s">
        <v>34</v>
      </c>
      <c r="L4" s="181" t="s">
        <v>35</v>
      </c>
      <c r="M4" s="97"/>
    </row>
    <row r="5" spans="1:14" ht="15.75" x14ac:dyDescent="0.25">
      <c r="A5" s="399" t="s">
        <v>36</v>
      </c>
      <c r="B5" s="400"/>
      <c r="C5" s="400"/>
      <c r="D5" s="400"/>
      <c r="E5" s="401"/>
      <c r="F5" s="98">
        <f>SUM(F6:F7)</f>
        <v>930210</v>
      </c>
      <c r="G5" s="98">
        <v>590977</v>
      </c>
      <c r="H5" s="98">
        <v>644509</v>
      </c>
      <c r="I5" s="98">
        <v>644509</v>
      </c>
      <c r="J5" s="251">
        <f>SUM(J6:J7)</f>
        <v>644304</v>
      </c>
      <c r="K5" s="98">
        <f>SUM(K6:K7)</f>
        <v>651010</v>
      </c>
      <c r="L5" s="98">
        <f t="shared" ref="L5" si="0">SUM(L6:L7)</f>
        <v>651010</v>
      </c>
      <c r="M5" s="99"/>
    </row>
    <row r="6" spans="1:14" ht="15.75" x14ac:dyDescent="0.25">
      <c r="A6" s="402" t="s">
        <v>37</v>
      </c>
      <c r="B6" s="403"/>
      <c r="C6" s="403"/>
      <c r="D6" s="403"/>
      <c r="E6" s="404"/>
      <c r="F6" s="100">
        <v>930210</v>
      </c>
      <c r="G6" s="100">
        <v>590977</v>
      </c>
      <c r="H6" s="100">
        <v>644509</v>
      </c>
      <c r="I6" s="100">
        <v>644509</v>
      </c>
      <c r="J6" s="251">
        <v>644304</v>
      </c>
      <c r="K6" s="100">
        <v>651010</v>
      </c>
      <c r="L6" s="100">
        <v>651010</v>
      </c>
    </row>
    <row r="7" spans="1:14" ht="26.25" customHeight="1" x14ac:dyDescent="0.25">
      <c r="A7" s="405" t="s">
        <v>38</v>
      </c>
      <c r="B7" s="406"/>
      <c r="C7" s="406"/>
      <c r="D7" s="406"/>
      <c r="E7" s="406"/>
      <c r="F7" s="100">
        <v>0</v>
      </c>
      <c r="G7" s="100">
        <v>0</v>
      </c>
      <c r="H7" s="100">
        <v>0</v>
      </c>
      <c r="I7" s="100">
        <v>0</v>
      </c>
      <c r="J7" s="251">
        <v>0</v>
      </c>
      <c r="K7" s="100">
        <v>0</v>
      </c>
      <c r="L7" s="100">
        <v>0</v>
      </c>
    </row>
    <row r="8" spans="1:14" ht="15.75" x14ac:dyDescent="0.25">
      <c r="A8" s="101" t="s">
        <v>39</v>
      </c>
      <c r="B8" s="135"/>
      <c r="C8" s="135"/>
      <c r="D8" s="135"/>
      <c r="E8" s="135"/>
      <c r="F8" s="98">
        <f>SUM(F9:F10)</f>
        <v>980210</v>
      </c>
      <c r="G8" s="98">
        <f t="shared" ref="G8:L8" si="1">SUM(G9:G10)</f>
        <v>620210</v>
      </c>
      <c r="H8" s="98">
        <f>SUM(H9:H10)</f>
        <v>673742</v>
      </c>
      <c r="I8" s="98">
        <f>SUM(I9:I10)</f>
        <v>673742</v>
      </c>
      <c r="J8" s="251">
        <f>SUM(J9:J10)</f>
        <v>629909</v>
      </c>
      <c r="K8" s="98">
        <f>SUM(K9:K10)</f>
        <v>651010</v>
      </c>
      <c r="L8" s="98">
        <f t="shared" si="1"/>
        <v>651010</v>
      </c>
    </row>
    <row r="9" spans="1:14" ht="15.75" x14ac:dyDescent="0.25">
      <c r="A9" s="407" t="s">
        <v>40</v>
      </c>
      <c r="B9" s="403"/>
      <c r="C9" s="403"/>
      <c r="D9" s="403"/>
      <c r="E9" s="406"/>
      <c r="F9" s="100">
        <v>580860</v>
      </c>
      <c r="G9" s="100">
        <v>570860</v>
      </c>
      <c r="H9" s="100">
        <v>620192</v>
      </c>
      <c r="I9" s="100">
        <v>620192</v>
      </c>
      <c r="J9" s="251">
        <v>578417</v>
      </c>
      <c r="K9" s="100">
        <v>609510</v>
      </c>
      <c r="L9" s="102">
        <v>609510</v>
      </c>
      <c r="M9" s="80"/>
      <c r="N9" s="80"/>
    </row>
    <row r="10" spans="1:14" ht="33" customHeight="1" x14ac:dyDescent="0.25">
      <c r="A10" s="407" t="s">
        <v>41</v>
      </c>
      <c r="B10" s="406"/>
      <c r="C10" s="406"/>
      <c r="D10" s="406"/>
      <c r="E10" s="406"/>
      <c r="F10" s="100">
        <v>399350</v>
      </c>
      <c r="G10" s="100">
        <v>49350</v>
      </c>
      <c r="H10" s="100">
        <v>53550</v>
      </c>
      <c r="I10" s="100">
        <v>53550</v>
      </c>
      <c r="J10" s="251">
        <v>51492</v>
      </c>
      <c r="K10" s="100">
        <v>41500</v>
      </c>
      <c r="L10" s="102">
        <v>41500</v>
      </c>
      <c r="M10" s="80"/>
      <c r="N10" s="80"/>
    </row>
    <row r="11" spans="1:14" ht="15.75" x14ac:dyDescent="0.25">
      <c r="A11" s="408" t="s">
        <v>42</v>
      </c>
      <c r="B11" s="400"/>
      <c r="C11" s="400"/>
      <c r="D11" s="400"/>
      <c r="E11" s="400"/>
      <c r="F11" s="103">
        <f>F5-F8</f>
        <v>-50000</v>
      </c>
      <c r="G11" s="103">
        <f>G5-G8</f>
        <v>-29233</v>
      </c>
      <c r="H11" s="103">
        <f t="shared" ref="H11" si="2">H5-H8</f>
        <v>-29233</v>
      </c>
      <c r="I11" s="103">
        <f t="shared" ref="I11" si="3">I5-I8</f>
        <v>-29233</v>
      </c>
      <c r="J11" s="252">
        <f>J5-J8</f>
        <v>14395</v>
      </c>
      <c r="K11" s="103">
        <f>K5-K8</f>
        <v>0</v>
      </c>
      <c r="L11" s="103">
        <f t="shared" ref="L11" si="4">L5-L8</f>
        <v>0</v>
      </c>
      <c r="N11" s="80"/>
    </row>
    <row r="12" spans="1:14" ht="9" customHeight="1" x14ac:dyDescent="0.2">
      <c r="A12" s="397"/>
      <c r="B12" s="409"/>
      <c r="C12" s="409"/>
      <c r="D12" s="409"/>
      <c r="E12" s="409"/>
      <c r="F12" s="410"/>
      <c r="G12" s="410"/>
      <c r="H12" s="410"/>
      <c r="I12" s="410"/>
      <c r="J12" s="410"/>
      <c r="K12" s="410"/>
      <c r="L12" s="410"/>
    </row>
    <row r="13" spans="1:14" ht="45.75" x14ac:dyDescent="0.25">
      <c r="A13" s="93"/>
      <c r="B13" s="94"/>
      <c r="C13" s="94"/>
      <c r="D13" s="95"/>
      <c r="E13" s="96"/>
      <c r="F13" s="180" t="s">
        <v>79</v>
      </c>
      <c r="G13" s="180" t="s">
        <v>72</v>
      </c>
      <c r="H13" s="180" t="s">
        <v>81</v>
      </c>
      <c r="I13" s="180" t="s">
        <v>82</v>
      </c>
      <c r="J13" s="250" t="s">
        <v>107</v>
      </c>
      <c r="K13" s="180" t="s">
        <v>34</v>
      </c>
      <c r="L13" s="181" t="s">
        <v>35</v>
      </c>
      <c r="N13" s="80"/>
    </row>
    <row r="14" spans="1:14" ht="24.75" customHeight="1" x14ac:dyDescent="0.25">
      <c r="A14" s="411" t="s">
        <v>43</v>
      </c>
      <c r="B14" s="412"/>
      <c r="C14" s="412"/>
      <c r="D14" s="412"/>
      <c r="E14" s="413"/>
      <c r="F14" s="104">
        <v>50000</v>
      </c>
      <c r="G14" s="104">
        <v>29233</v>
      </c>
      <c r="H14" s="104">
        <v>29233</v>
      </c>
      <c r="I14" s="104">
        <v>29233</v>
      </c>
      <c r="J14" s="253">
        <v>43628</v>
      </c>
      <c r="K14" s="104">
        <v>0</v>
      </c>
      <c r="L14" s="105">
        <v>0</v>
      </c>
      <c r="N14" s="80"/>
    </row>
    <row r="15" spans="1:14" ht="30" customHeight="1" x14ac:dyDescent="0.25">
      <c r="A15" s="394" t="s">
        <v>44</v>
      </c>
      <c r="B15" s="395"/>
      <c r="C15" s="395"/>
      <c r="D15" s="395"/>
      <c r="E15" s="396"/>
      <c r="F15" s="106">
        <v>50000</v>
      </c>
      <c r="G15" s="106">
        <v>29233</v>
      </c>
      <c r="H15" s="106">
        <v>29233</v>
      </c>
      <c r="I15" s="106">
        <v>29233</v>
      </c>
      <c r="J15" s="253">
        <v>43628</v>
      </c>
      <c r="K15" s="106">
        <v>0</v>
      </c>
      <c r="L15" s="103">
        <v>0</v>
      </c>
      <c r="N15" s="80"/>
    </row>
    <row r="16" spans="1:14" s="85" customFormat="1" ht="11.25" customHeight="1" x14ac:dyDescent="0.25">
      <c r="A16" s="416"/>
      <c r="B16" s="409"/>
      <c r="C16" s="409"/>
      <c r="D16" s="409"/>
      <c r="E16" s="409"/>
      <c r="F16" s="410"/>
      <c r="G16" s="410"/>
      <c r="H16" s="410"/>
      <c r="I16" s="410"/>
      <c r="J16" s="410"/>
      <c r="K16" s="410"/>
      <c r="L16" s="410"/>
      <c r="N16" s="107"/>
    </row>
    <row r="17" spans="1:15" s="209" customFormat="1" ht="45" x14ac:dyDescent="0.2">
      <c r="A17" s="205"/>
      <c r="B17" s="206"/>
      <c r="C17" s="206"/>
      <c r="D17" s="207"/>
      <c r="E17" s="208"/>
      <c r="F17" s="180" t="s">
        <v>79</v>
      </c>
      <c r="G17" s="180" t="s">
        <v>72</v>
      </c>
      <c r="H17" s="180" t="s">
        <v>81</v>
      </c>
      <c r="I17" s="180" t="s">
        <v>82</v>
      </c>
      <c r="J17" s="250" t="s">
        <v>107</v>
      </c>
      <c r="K17" s="180" t="s">
        <v>34</v>
      </c>
      <c r="L17" s="181" t="s">
        <v>35</v>
      </c>
      <c r="N17" s="210"/>
      <c r="O17" s="210"/>
    </row>
    <row r="18" spans="1:15" s="85" customFormat="1" ht="18" x14ac:dyDescent="0.25">
      <c r="A18" s="402" t="s">
        <v>45</v>
      </c>
      <c r="B18" s="403"/>
      <c r="C18" s="403"/>
      <c r="D18" s="403"/>
      <c r="E18" s="403"/>
      <c r="F18" s="100">
        <v>0</v>
      </c>
      <c r="G18" s="100">
        <v>0</v>
      </c>
      <c r="H18" s="100">
        <v>0</v>
      </c>
      <c r="I18" s="100">
        <v>0</v>
      </c>
      <c r="J18" s="251">
        <v>0</v>
      </c>
      <c r="K18" s="100">
        <v>0</v>
      </c>
      <c r="L18" s="100">
        <v>0</v>
      </c>
      <c r="N18" s="107"/>
    </row>
    <row r="19" spans="1:15" s="85" customFormat="1" ht="18" x14ac:dyDescent="0.25">
      <c r="A19" s="402" t="s">
        <v>46</v>
      </c>
      <c r="B19" s="403"/>
      <c r="C19" s="403"/>
      <c r="D19" s="403"/>
      <c r="E19" s="403"/>
      <c r="F19" s="100">
        <v>0</v>
      </c>
      <c r="G19" s="100">
        <v>0</v>
      </c>
      <c r="H19" s="100">
        <v>0</v>
      </c>
      <c r="I19" s="100">
        <v>0</v>
      </c>
      <c r="J19" s="251">
        <v>0</v>
      </c>
      <c r="K19" s="100">
        <v>0</v>
      </c>
      <c r="L19" s="100">
        <v>0</v>
      </c>
    </row>
    <row r="20" spans="1:15" s="85" customFormat="1" ht="18" x14ac:dyDescent="0.25">
      <c r="A20" s="408" t="s">
        <v>47</v>
      </c>
      <c r="B20" s="400"/>
      <c r="C20" s="400"/>
      <c r="D20" s="400"/>
      <c r="E20" s="400"/>
      <c r="F20" s="98"/>
      <c r="G20" s="98"/>
      <c r="H20" s="98"/>
      <c r="I20" s="98"/>
      <c r="J20" s="251">
        <v>0</v>
      </c>
      <c r="K20" s="98"/>
      <c r="L20" s="98"/>
      <c r="N20" s="108"/>
      <c r="O20" s="107"/>
    </row>
    <row r="21" spans="1:15" s="85" customFormat="1" ht="11.25" customHeight="1" x14ac:dyDescent="0.25">
      <c r="A21" s="416"/>
      <c r="B21" s="409"/>
      <c r="C21" s="409"/>
      <c r="D21" s="409"/>
      <c r="E21" s="409"/>
      <c r="F21" s="410"/>
      <c r="G21" s="410"/>
      <c r="H21" s="410"/>
      <c r="I21" s="410"/>
      <c r="J21" s="410"/>
      <c r="K21" s="410"/>
      <c r="L21" s="410"/>
    </row>
    <row r="22" spans="1:15" s="85" customFormat="1" ht="18" x14ac:dyDescent="0.25">
      <c r="A22" s="407" t="s">
        <v>48</v>
      </c>
      <c r="B22" s="403"/>
      <c r="C22" s="403"/>
      <c r="D22" s="403"/>
      <c r="E22" s="403"/>
      <c r="F22" s="100">
        <v>0</v>
      </c>
      <c r="G22" s="100">
        <v>0</v>
      </c>
      <c r="H22" s="100">
        <v>0</v>
      </c>
      <c r="I22" s="100">
        <v>0</v>
      </c>
      <c r="J22" s="251">
        <v>0</v>
      </c>
      <c r="K22" s="100">
        <v>0</v>
      </c>
      <c r="L22" s="100">
        <v>0</v>
      </c>
    </row>
    <row r="23" spans="1:15" ht="42" customHeight="1" x14ac:dyDescent="0.25">
      <c r="A23" s="414" t="s">
        <v>49</v>
      </c>
      <c r="B23" s="415"/>
      <c r="C23" s="415"/>
      <c r="D23" s="415"/>
      <c r="E23" s="415"/>
      <c r="F23" s="415"/>
      <c r="G23" s="415"/>
      <c r="H23" s="415"/>
      <c r="I23" s="415"/>
      <c r="J23" s="415"/>
      <c r="K23" s="415"/>
      <c r="L23" s="415"/>
    </row>
    <row r="24" spans="1:15" x14ac:dyDescent="0.2">
      <c r="E24" s="109"/>
    </row>
    <row r="28" spans="1:15" x14ac:dyDescent="0.2">
      <c r="F28" s="80"/>
      <c r="G28" s="80"/>
      <c r="H28" s="80"/>
      <c r="I28" s="80"/>
      <c r="J28" s="80"/>
      <c r="K28" s="80"/>
      <c r="L28" s="80"/>
    </row>
    <row r="29" spans="1:15" x14ac:dyDescent="0.2">
      <c r="F29" s="80"/>
      <c r="G29" s="80"/>
      <c r="H29" s="80"/>
      <c r="I29" s="80"/>
      <c r="J29" s="80"/>
      <c r="K29" s="80"/>
      <c r="L29" s="80"/>
    </row>
    <row r="30" spans="1:15" x14ac:dyDescent="0.2">
      <c r="E30" s="110"/>
      <c r="F30" s="82"/>
      <c r="G30" s="82"/>
      <c r="H30" s="82"/>
      <c r="I30" s="82"/>
      <c r="J30" s="82"/>
      <c r="K30" s="82"/>
      <c r="L30" s="82"/>
    </row>
    <row r="31" spans="1:15" x14ac:dyDescent="0.2">
      <c r="E31" s="110"/>
      <c r="F31" s="80"/>
      <c r="G31" s="80"/>
      <c r="H31" s="80"/>
      <c r="I31" s="80"/>
      <c r="J31" s="80"/>
      <c r="K31" s="80"/>
      <c r="L31" s="80"/>
    </row>
    <row r="32" spans="1:15" x14ac:dyDescent="0.2">
      <c r="E32" s="110"/>
      <c r="F32" s="80"/>
      <c r="G32" s="80"/>
      <c r="H32" s="80"/>
      <c r="I32" s="80"/>
      <c r="J32" s="80"/>
      <c r="K32" s="80"/>
      <c r="L32" s="80"/>
    </row>
    <row r="33" spans="5:12" x14ac:dyDescent="0.2">
      <c r="E33" s="110"/>
      <c r="F33" s="80"/>
      <c r="G33" s="80"/>
      <c r="H33" s="80"/>
      <c r="I33" s="80"/>
      <c r="J33" s="80"/>
      <c r="K33" s="80"/>
      <c r="L33" s="80"/>
    </row>
    <row r="34" spans="5:12" x14ac:dyDescent="0.2">
      <c r="E34" s="110"/>
      <c r="F34" s="80"/>
      <c r="G34" s="80"/>
      <c r="H34" s="80"/>
      <c r="I34" s="80"/>
      <c r="J34" s="80"/>
      <c r="K34" s="80"/>
      <c r="L34" s="80"/>
    </row>
    <row r="35" spans="5:12" x14ac:dyDescent="0.2">
      <c r="E35" s="110"/>
    </row>
    <row r="40" spans="5:12" x14ac:dyDescent="0.2">
      <c r="F40" s="80"/>
      <c r="G40" s="80"/>
      <c r="H40" s="80"/>
    </row>
    <row r="41" spans="5:12" x14ac:dyDescent="0.2">
      <c r="F41" s="80"/>
      <c r="G41" s="80"/>
      <c r="H41" s="80"/>
    </row>
    <row r="42" spans="5:12" x14ac:dyDescent="0.2">
      <c r="F42" s="80"/>
      <c r="G42" s="80"/>
      <c r="H42" s="80"/>
    </row>
  </sheetData>
  <mergeCells count="18">
    <mergeCell ref="A23:L23"/>
    <mergeCell ref="A16:L16"/>
    <mergeCell ref="A18:E18"/>
    <mergeCell ref="A19:E19"/>
    <mergeCell ref="A20:E20"/>
    <mergeCell ref="A21:L21"/>
    <mergeCell ref="A22:E22"/>
    <mergeCell ref="A15:E15"/>
    <mergeCell ref="A1:L1"/>
    <mergeCell ref="A2:L2"/>
    <mergeCell ref="A5:E5"/>
    <mergeCell ref="A6:E6"/>
    <mergeCell ref="A7:E7"/>
    <mergeCell ref="A9:E9"/>
    <mergeCell ref="A10:E10"/>
    <mergeCell ref="A11:E11"/>
    <mergeCell ref="A12:L12"/>
    <mergeCell ref="A14:E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44744-4875-4165-80BB-F169A95B3CFF}">
  <sheetPr>
    <pageSetUpPr fitToPage="1"/>
  </sheetPr>
  <dimension ref="A1:Q172"/>
  <sheetViews>
    <sheetView topLeftCell="A25" workbookViewId="0">
      <selection activeCell="U25" sqref="U25"/>
    </sheetView>
  </sheetViews>
  <sheetFormatPr defaultColWidth="11.42578125" defaultRowHeight="12.75" x14ac:dyDescent="0.2"/>
  <cols>
    <col min="1" max="1" width="16" style="56" customWidth="1"/>
    <col min="2" max="2" width="10.140625" style="56" customWidth="1"/>
    <col min="3" max="4" width="11" style="56" customWidth="1"/>
    <col min="5" max="5" width="8.42578125" style="56" customWidth="1"/>
    <col min="6" max="6" width="9.85546875" style="56" customWidth="1"/>
    <col min="7" max="8" width="10.140625" style="56" customWidth="1"/>
    <col min="9" max="10" width="9.5703125" style="86" customWidth="1"/>
    <col min="11" max="11" width="10" style="133" customWidth="1"/>
    <col min="12" max="12" width="10" style="211" customWidth="1"/>
    <col min="13" max="13" width="10.7109375" style="133" customWidth="1"/>
    <col min="14" max="14" width="9.5703125" style="133" customWidth="1"/>
    <col min="15" max="15" width="10.85546875" style="211" customWidth="1"/>
    <col min="16" max="16" width="12.85546875" style="133" customWidth="1"/>
    <col min="17" max="17" width="11.7109375" style="133" customWidth="1"/>
    <col min="18" max="18" width="7.85546875" style="133" customWidth="1"/>
    <col min="19" max="19" width="14.28515625" style="133" customWidth="1"/>
    <col min="20" max="20" width="7.85546875" style="133" customWidth="1"/>
    <col min="21" max="265" width="11.42578125" style="133"/>
    <col min="266" max="266" width="16" style="133" customWidth="1"/>
    <col min="267" max="273" width="17.5703125" style="133" customWidth="1"/>
    <col min="274" max="274" width="7.85546875" style="133" customWidth="1"/>
    <col min="275" max="275" width="14.28515625" style="133" customWidth="1"/>
    <col min="276" max="276" width="7.85546875" style="133" customWidth="1"/>
    <col min="277" max="521" width="11.42578125" style="133"/>
    <col min="522" max="522" width="16" style="133" customWidth="1"/>
    <col min="523" max="529" width="17.5703125" style="133" customWidth="1"/>
    <col min="530" max="530" width="7.85546875" style="133" customWidth="1"/>
    <col min="531" max="531" width="14.28515625" style="133" customWidth="1"/>
    <col min="532" max="532" width="7.85546875" style="133" customWidth="1"/>
    <col min="533" max="777" width="11.42578125" style="133"/>
    <col min="778" max="778" width="16" style="133" customWidth="1"/>
    <col min="779" max="785" width="17.5703125" style="133" customWidth="1"/>
    <col min="786" max="786" width="7.85546875" style="133" customWidth="1"/>
    <col min="787" max="787" width="14.28515625" style="133" customWidth="1"/>
    <col min="788" max="788" width="7.85546875" style="133" customWidth="1"/>
    <col min="789" max="1033" width="11.42578125" style="133"/>
    <col min="1034" max="1034" width="16" style="133" customWidth="1"/>
    <col min="1035" max="1041" width="17.5703125" style="133" customWidth="1"/>
    <col min="1042" max="1042" width="7.85546875" style="133" customWidth="1"/>
    <col min="1043" max="1043" width="14.28515625" style="133" customWidth="1"/>
    <col min="1044" max="1044" width="7.85546875" style="133" customWidth="1"/>
    <col min="1045" max="1289" width="11.42578125" style="133"/>
    <col min="1290" max="1290" width="16" style="133" customWidth="1"/>
    <col min="1291" max="1297" width="17.5703125" style="133" customWidth="1"/>
    <col min="1298" max="1298" width="7.85546875" style="133" customWidth="1"/>
    <col min="1299" max="1299" width="14.28515625" style="133" customWidth="1"/>
    <col min="1300" max="1300" width="7.85546875" style="133" customWidth="1"/>
    <col min="1301" max="1545" width="11.42578125" style="133"/>
    <col min="1546" max="1546" width="16" style="133" customWidth="1"/>
    <col min="1547" max="1553" width="17.5703125" style="133" customWidth="1"/>
    <col min="1554" max="1554" width="7.85546875" style="133" customWidth="1"/>
    <col min="1555" max="1555" width="14.28515625" style="133" customWidth="1"/>
    <col min="1556" max="1556" width="7.85546875" style="133" customWidth="1"/>
    <col min="1557" max="1801" width="11.42578125" style="133"/>
    <col min="1802" max="1802" width="16" style="133" customWidth="1"/>
    <col min="1803" max="1809" width="17.5703125" style="133" customWidth="1"/>
    <col min="1810" max="1810" width="7.85546875" style="133" customWidth="1"/>
    <col min="1811" max="1811" width="14.28515625" style="133" customWidth="1"/>
    <col min="1812" max="1812" width="7.85546875" style="133" customWidth="1"/>
    <col min="1813" max="2057" width="11.42578125" style="133"/>
    <col min="2058" max="2058" width="16" style="133" customWidth="1"/>
    <col min="2059" max="2065" width="17.5703125" style="133" customWidth="1"/>
    <col min="2066" max="2066" width="7.85546875" style="133" customWidth="1"/>
    <col min="2067" max="2067" width="14.28515625" style="133" customWidth="1"/>
    <col min="2068" max="2068" width="7.85546875" style="133" customWidth="1"/>
    <col min="2069" max="2313" width="11.42578125" style="133"/>
    <col min="2314" max="2314" width="16" style="133" customWidth="1"/>
    <col min="2315" max="2321" width="17.5703125" style="133" customWidth="1"/>
    <col min="2322" max="2322" width="7.85546875" style="133" customWidth="1"/>
    <col min="2323" max="2323" width="14.28515625" style="133" customWidth="1"/>
    <col min="2324" max="2324" width="7.85546875" style="133" customWidth="1"/>
    <col min="2325" max="2569" width="11.42578125" style="133"/>
    <col min="2570" max="2570" width="16" style="133" customWidth="1"/>
    <col min="2571" max="2577" width="17.5703125" style="133" customWidth="1"/>
    <col min="2578" max="2578" width="7.85546875" style="133" customWidth="1"/>
    <col min="2579" max="2579" width="14.28515625" style="133" customWidth="1"/>
    <col min="2580" max="2580" width="7.85546875" style="133" customWidth="1"/>
    <col min="2581" max="2825" width="11.42578125" style="133"/>
    <col min="2826" max="2826" width="16" style="133" customWidth="1"/>
    <col min="2827" max="2833" width="17.5703125" style="133" customWidth="1"/>
    <col min="2834" max="2834" width="7.85546875" style="133" customWidth="1"/>
    <col min="2835" max="2835" width="14.28515625" style="133" customWidth="1"/>
    <col min="2836" max="2836" width="7.85546875" style="133" customWidth="1"/>
    <col min="2837" max="3081" width="11.42578125" style="133"/>
    <col min="3082" max="3082" width="16" style="133" customWidth="1"/>
    <col min="3083" max="3089" width="17.5703125" style="133" customWidth="1"/>
    <col min="3090" max="3090" width="7.85546875" style="133" customWidth="1"/>
    <col min="3091" max="3091" width="14.28515625" style="133" customWidth="1"/>
    <col min="3092" max="3092" width="7.85546875" style="133" customWidth="1"/>
    <col min="3093" max="3337" width="11.42578125" style="133"/>
    <col min="3338" max="3338" width="16" style="133" customWidth="1"/>
    <col min="3339" max="3345" width="17.5703125" style="133" customWidth="1"/>
    <col min="3346" max="3346" width="7.85546875" style="133" customWidth="1"/>
    <col min="3347" max="3347" width="14.28515625" style="133" customWidth="1"/>
    <col min="3348" max="3348" width="7.85546875" style="133" customWidth="1"/>
    <col min="3349" max="3593" width="11.42578125" style="133"/>
    <col min="3594" max="3594" width="16" style="133" customWidth="1"/>
    <col min="3595" max="3601" width="17.5703125" style="133" customWidth="1"/>
    <col min="3602" max="3602" width="7.85546875" style="133" customWidth="1"/>
    <col min="3603" max="3603" width="14.28515625" style="133" customWidth="1"/>
    <col min="3604" max="3604" width="7.85546875" style="133" customWidth="1"/>
    <col min="3605" max="3849" width="11.42578125" style="133"/>
    <col min="3850" max="3850" width="16" style="133" customWidth="1"/>
    <col min="3851" max="3857" width="17.5703125" style="133" customWidth="1"/>
    <col min="3858" max="3858" width="7.85546875" style="133" customWidth="1"/>
    <col min="3859" max="3859" width="14.28515625" style="133" customWidth="1"/>
    <col min="3860" max="3860" width="7.85546875" style="133" customWidth="1"/>
    <col min="3861" max="4105" width="11.42578125" style="133"/>
    <col min="4106" max="4106" width="16" style="133" customWidth="1"/>
    <col min="4107" max="4113" width="17.5703125" style="133" customWidth="1"/>
    <col min="4114" max="4114" width="7.85546875" style="133" customWidth="1"/>
    <col min="4115" max="4115" width="14.28515625" style="133" customWidth="1"/>
    <col min="4116" max="4116" width="7.85546875" style="133" customWidth="1"/>
    <col min="4117" max="4361" width="11.42578125" style="133"/>
    <col min="4362" max="4362" width="16" style="133" customWidth="1"/>
    <col min="4363" max="4369" width="17.5703125" style="133" customWidth="1"/>
    <col min="4370" max="4370" width="7.85546875" style="133" customWidth="1"/>
    <col min="4371" max="4371" width="14.28515625" style="133" customWidth="1"/>
    <col min="4372" max="4372" width="7.85546875" style="133" customWidth="1"/>
    <col min="4373" max="4617" width="11.42578125" style="133"/>
    <col min="4618" max="4618" width="16" style="133" customWidth="1"/>
    <col min="4619" max="4625" width="17.5703125" style="133" customWidth="1"/>
    <col min="4626" max="4626" width="7.85546875" style="133" customWidth="1"/>
    <col min="4627" max="4627" width="14.28515625" style="133" customWidth="1"/>
    <col min="4628" max="4628" width="7.85546875" style="133" customWidth="1"/>
    <col min="4629" max="4873" width="11.42578125" style="133"/>
    <col min="4874" max="4874" width="16" style="133" customWidth="1"/>
    <col min="4875" max="4881" width="17.5703125" style="133" customWidth="1"/>
    <col min="4882" max="4882" width="7.85546875" style="133" customWidth="1"/>
    <col min="4883" max="4883" width="14.28515625" style="133" customWidth="1"/>
    <col min="4884" max="4884" width="7.85546875" style="133" customWidth="1"/>
    <col min="4885" max="5129" width="11.42578125" style="133"/>
    <col min="5130" max="5130" width="16" style="133" customWidth="1"/>
    <col min="5131" max="5137" width="17.5703125" style="133" customWidth="1"/>
    <col min="5138" max="5138" width="7.85546875" style="133" customWidth="1"/>
    <col min="5139" max="5139" width="14.28515625" style="133" customWidth="1"/>
    <col min="5140" max="5140" width="7.85546875" style="133" customWidth="1"/>
    <col min="5141" max="5385" width="11.42578125" style="133"/>
    <col min="5386" max="5386" width="16" style="133" customWidth="1"/>
    <col min="5387" max="5393" width="17.5703125" style="133" customWidth="1"/>
    <col min="5394" max="5394" width="7.85546875" style="133" customWidth="1"/>
    <col min="5395" max="5395" width="14.28515625" style="133" customWidth="1"/>
    <col min="5396" max="5396" width="7.85546875" style="133" customWidth="1"/>
    <col min="5397" max="5641" width="11.42578125" style="133"/>
    <col min="5642" max="5642" width="16" style="133" customWidth="1"/>
    <col min="5643" max="5649" width="17.5703125" style="133" customWidth="1"/>
    <col min="5650" max="5650" width="7.85546875" style="133" customWidth="1"/>
    <col min="5651" max="5651" width="14.28515625" style="133" customWidth="1"/>
    <col min="5652" max="5652" width="7.85546875" style="133" customWidth="1"/>
    <col min="5653" max="5897" width="11.42578125" style="133"/>
    <col min="5898" max="5898" width="16" style="133" customWidth="1"/>
    <col min="5899" max="5905" width="17.5703125" style="133" customWidth="1"/>
    <col min="5906" max="5906" width="7.85546875" style="133" customWidth="1"/>
    <col min="5907" max="5907" width="14.28515625" style="133" customWidth="1"/>
    <col min="5908" max="5908" width="7.85546875" style="133" customWidth="1"/>
    <col min="5909" max="6153" width="11.42578125" style="133"/>
    <col min="6154" max="6154" width="16" style="133" customWidth="1"/>
    <col min="6155" max="6161" width="17.5703125" style="133" customWidth="1"/>
    <col min="6162" max="6162" width="7.85546875" style="133" customWidth="1"/>
    <col min="6163" max="6163" width="14.28515625" style="133" customWidth="1"/>
    <col min="6164" max="6164" width="7.85546875" style="133" customWidth="1"/>
    <col min="6165" max="6409" width="11.42578125" style="133"/>
    <col min="6410" max="6410" width="16" style="133" customWidth="1"/>
    <col min="6411" max="6417" width="17.5703125" style="133" customWidth="1"/>
    <col min="6418" max="6418" width="7.85546875" style="133" customWidth="1"/>
    <col min="6419" max="6419" width="14.28515625" style="133" customWidth="1"/>
    <col min="6420" max="6420" width="7.85546875" style="133" customWidth="1"/>
    <col min="6421" max="6665" width="11.42578125" style="133"/>
    <col min="6666" max="6666" width="16" style="133" customWidth="1"/>
    <col min="6667" max="6673" width="17.5703125" style="133" customWidth="1"/>
    <col min="6674" max="6674" width="7.85546875" style="133" customWidth="1"/>
    <col min="6675" max="6675" width="14.28515625" style="133" customWidth="1"/>
    <col min="6676" max="6676" width="7.85546875" style="133" customWidth="1"/>
    <col min="6677" max="6921" width="11.42578125" style="133"/>
    <col min="6922" max="6922" width="16" style="133" customWidth="1"/>
    <col min="6923" max="6929" width="17.5703125" style="133" customWidth="1"/>
    <col min="6930" max="6930" width="7.85546875" style="133" customWidth="1"/>
    <col min="6931" max="6931" width="14.28515625" style="133" customWidth="1"/>
    <col min="6932" max="6932" width="7.85546875" style="133" customWidth="1"/>
    <col min="6933" max="7177" width="11.42578125" style="133"/>
    <col min="7178" max="7178" width="16" style="133" customWidth="1"/>
    <col min="7179" max="7185" width="17.5703125" style="133" customWidth="1"/>
    <col min="7186" max="7186" width="7.85546875" style="133" customWidth="1"/>
    <col min="7187" max="7187" width="14.28515625" style="133" customWidth="1"/>
    <col min="7188" max="7188" width="7.85546875" style="133" customWidth="1"/>
    <col min="7189" max="7433" width="11.42578125" style="133"/>
    <col min="7434" max="7434" width="16" style="133" customWidth="1"/>
    <col min="7435" max="7441" width="17.5703125" style="133" customWidth="1"/>
    <col min="7442" max="7442" width="7.85546875" style="133" customWidth="1"/>
    <col min="7443" max="7443" width="14.28515625" style="133" customWidth="1"/>
    <col min="7444" max="7444" width="7.85546875" style="133" customWidth="1"/>
    <col min="7445" max="7689" width="11.42578125" style="133"/>
    <col min="7690" max="7690" width="16" style="133" customWidth="1"/>
    <col min="7691" max="7697" width="17.5703125" style="133" customWidth="1"/>
    <col min="7698" max="7698" width="7.85546875" style="133" customWidth="1"/>
    <col min="7699" max="7699" width="14.28515625" style="133" customWidth="1"/>
    <col min="7700" max="7700" width="7.85546875" style="133" customWidth="1"/>
    <col min="7701" max="7945" width="11.42578125" style="133"/>
    <col min="7946" max="7946" width="16" style="133" customWidth="1"/>
    <col min="7947" max="7953" width="17.5703125" style="133" customWidth="1"/>
    <col min="7954" max="7954" width="7.85546875" style="133" customWidth="1"/>
    <col min="7955" max="7955" width="14.28515625" style="133" customWidth="1"/>
    <col min="7956" max="7956" width="7.85546875" style="133" customWidth="1"/>
    <col min="7957" max="8201" width="11.42578125" style="133"/>
    <col min="8202" max="8202" width="16" style="133" customWidth="1"/>
    <col min="8203" max="8209" width="17.5703125" style="133" customWidth="1"/>
    <col min="8210" max="8210" width="7.85546875" style="133" customWidth="1"/>
    <col min="8211" max="8211" width="14.28515625" style="133" customWidth="1"/>
    <col min="8212" max="8212" width="7.85546875" style="133" customWidth="1"/>
    <col min="8213" max="8457" width="11.42578125" style="133"/>
    <col min="8458" max="8458" width="16" style="133" customWidth="1"/>
    <col min="8459" max="8465" width="17.5703125" style="133" customWidth="1"/>
    <col min="8466" max="8466" width="7.85546875" style="133" customWidth="1"/>
    <col min="8467" max="8467" width="14.28515625" style="133" customWidth="1"/>
    <col min="8468" max="8468" width="7.85546875" style="133" customWidth="1"/>
    <col min="8469" max="8713" width="11.42578125" style="133"/>
    <col min="8714" max="8714" width="16" style="133" customWidth="1"/>
    <col min="8715" max="8721" width="17.5703125" style="133" customWidth="1"/>
    <col min="8722" max="8722" width="7.85546875" style="133" customWidth="1"/>
    <col min="8723" max="8723" width="14.28515625" style="133" customWidth="1"/>
    <col min="8724" max="8724" width="7.85546875" style="133" customWidth="1"/>
    <col min="8725" max="8969" width="11.42578125" style="133"/>
    <col min="8970" max="8970" width="16" style="133" customWidth="1"/>
    <col min="8971" max="8977" width="17.5703125" style="133" customWidth="1"/>
    <col min="8978" max="8978" width="7.85546875" style="133" customWidth="1"/>
    <col min="8979" max="8979" width="14.28515625" style="133" customWidth="1"/>
    <col min="8980" max="8980" width="7.85546875" style="133" customWidth="1"/>
    <col min="8981" max="9225" width="11.42578125" style="133"/>
    <col min="9226" max="9226" width="16" style="133" customWidth="1"/>
    <col min="9227" max="9233" width="17.5703125" style="133" customWidth="1"/>
    <col min="9234" max="9234" width="7.85546875" style="133" customWidth="1"/>
    <col min="9235" max="9235" width="14.28515625" style="133" customWidth="1"/>
    <col min="9236" max="9236" width="7.85546875" style="133" customWidth="1"/>
    <col min="9237" max="9481" width="11.42578125" style="133"/>
    <col min="9482" max="9482" width="16" style="133" customWidth="1"/>
    <col min="9483" max="9489" width="17.5703125" style="133" customWidth="1"/>
    <col min="9490" max="9490" width="7.85546875" style="133" customWidth="1"/>
    <col min="9491" max="9491" width="14.28515625" style="133" customWidth="1"/>
    <col min="9492" max="9492" width="7.85546875" style="133" customWidth="1"/>
    <col min="9493" max="9737" width="11.42578125" style="133"/>
    <col min="9738" max="9738" width="16" style="133" customWidth="1"/>
    <col min="9739" max="9745" width="17.5703125" style="133" customWidth="1"/>
    <col min="9746" max="9746" width="7.85546875" style="133" customWidth="1"/>
    <col min="9747" max="9747" width="14.28515625" style="133" customWidth="1"/>
    <col min="9748" max="9748" width="7.85546875" style="133" customWidth="1"/>
    <col min="9749" max="9993" width="11.42578125" style="133"/>
    <col min="9994" max="9994" width="16" style="133" customWidth="1"/>
    <col min="9995" max="10001" width="17.5703125" style="133" customWidth="1"/>
    <col min="10002" max="10002" width="7.85546875" style="133" customWidth="1"/>
    <col min="10003" max="10003" width="14.28515625" style="133" customWidth="1"/>
    <col min="10004" max="10004" width="7.85546875" style="133" customWidth="1"/>
    <col min="10005" max="10249" width="11.42578125" style="133"/>
    <col min="10250" max="10250" width="16" style="133" customWidth="1"/>
    <col min="10251" max="10257" width="17.5703125" style="133" customWidth="1"/>
    <col min="10258" max="10258" width="7.85546875" style="133" customWidth="1"/>
    <col min="10259" max="10259" width="14.28515625" style="133" customWidth="1"/>
    <col min="10260" max="10260" width="7.85546875" style="133" customWidth="1"/>
    <col min="10261" max="10505" width="11.42578125" style="133"/>
    <col min="10506" max="10506" width="16" style="133" customWidth="1"/>
    <col min="10507" max="10513" width="17.5703125" style="133" customWidth="1"/>
    <col min="10514" max="10514" width="7.85546875" style="133" customWidth="1"/>
    <col min="10515" max="10515" width="14.28515625" style="133" customWidth="1"/>
    <col min="10516" max="10516" width="7.85546875" style="133" customWidth="1"/>
    <col min="10517" max="10761" width="11.42578125" style="133"/>
    <col min="10762" max="10762" width="16" style="133" customWidth="1"/>
    <col min="10763" max="10769" width="17.5703125" style="133" customWidth="1"/>
    <col min="10770" max="10770" width="7.85546875" style="133" customWidth="1"/>
    <col min="10771" max="10771" width="14.28515625" style="133" customWidth="1"/>
    <col min="10772" max="10772" width="7.85546875" style="133" customWidth="1"/>
    <col min="10773" max="11017" width="11.42578125" style="133"/>
    <col min="11018" max="11018" width="16" style="133" customWidth="1"/>
    <col min="11019" max="11025" width="17.5703125" style="133" customWidth="1"/>
    <col min="11026" max="11026" width="7.85546875" style="133" customWidth="1"/>
    <col min="11027" max="11027" width="14.28515625" style="133" customWidth="1"/>
    <col min="11028" max="11028" width="7.85546875" style="133" customWidth="1"/>
    <col min="11029" max="11273" width="11.42578125" style="133"/>
    <col min="11274" max="11274" width="16" style="133" customWidth="1"/>
    <col min="11275" max="11281" width="17.5703125" style="133" customWidth="1"/>
    <col min="11282" max="11282" width="7.85546875" style="133" customWidth="1"/>
    <col min="11283" max="11283" width="14.28515625" style="133" customWidth="1"/>
    <col min="11284" max="11284" width="7.85546875" style="133" customWidth="1"/>
    <col min="11285" max="11529" width="11.42578125" style="133"/>
    <col min="11530" max="11530" width="16" style="133" customWidth="1"/>
    <col min="11531" max="11537" width="17.5703125" style="133" customWidth="1"/>
    <col min="11538" max="11538" width="7.85546875" style="133" customWidth="1"/>
    <col min="11539" max="11539" width="14.28515625" style="133" customWidth="1"/>
    <col min="11540" max="11540" width="7.85546875" style="133" customWidth="1"/>
    <col min="11541" max="11785" width="11.42578125" style="133"/>
    <col min="11786" max="11786" width="16" style="133" customWidth="1"/>
    <col min="11787" max="11793" width="17.5703125" style="133" customWidth="1"/>
    <col min="11794" max="11794" width="7.85546875" style="133" customWidth="1"/>
    <col min="11795" max="11795" width="14.28515625" style="133" customWidth="1"/>
    <col min="11796" max="11796" width="7.85546875" style="133" customWidth="1"/>
    <col min="11797" max="12041" width="11.42578125" style="133"/>
    <col min="12042" max="12042" width="16" style="133" customWidth="1"/>
    <col min="12043" max="12049" width="17.5703125" style="133" customWidth="1"/>
    <col min="12050" max="12050" width="7.85546875" style="133" customWidth="1"/>
    <col min="12051" max="12051" width="14.28515625" style="133" customWidth="1"/>
    <col min="12052" max="12052" width="7.85546875" style="133" customWidth="1"/>
    <col min="12053" max="12297" width="11.42578125" style="133"/>
    <col min="12298" max="12298" width="16" style="133" customWidth="1"/>
    <col min="12299" max="12305" width="17.5703125" style="133" customWidth="1"/>
    <col min="12306" max="12306" width="7.85546875" style="133" customWidth="1"/>
    <col min="12307" max="12307" width="14.28515625" style="133" customWidth="1"/>
    <col min="12308" max="12308" width="7.85546875" style="133" customWidth="1"/>
    <col min="12309" max="12553" width="11.42578125" style="133"/>
    <col min="12554" max="12554" width="16" style="133" customWidth="1"/>
    <col min="12555" max="12561" width="17.5703125" style="133" customWidth="1"/>
    <col min="12562" max="12562" width="7.85546875" style="133" customWidth="1"/>
    <col min="12563" max="12563" width="14.28515625" style="133" customWidth="1"/>
    <col min="12564" max="12564" width="7.85546875" style="133" customWidth="1"/>
    <col min="12565" max="12809" width="11.42578125" style="133"/>
    <col min="12810" max="12810" width="16" style="133" customWidth="1"/>
    <col min="12811" max="12817" width="17.5703125" style="133" customWidth="1"/>
    <col min="12818" max="12818" width="7.85546875" style="133" customWidth="1"/>
    <col min="12819" max="12819" width="14.28515625" style="133" customWidth="1"/>
    <col min="12820" max="12820" width="7.85546875" style="133" customWidth="1"/>
    <col min="12821" max="13065" width="11.42578125" style="133"/>
    <col min="13066" max="13066" width="16" style="133" customWidth="1"/>
    <col min="13067" max="13073" width="17.5703125" style="133" customWidth="1"/>
    <col min="13074" max="13074" width="7.85546875" style="133" customWidth="1"/>
    <col min="13075" max="13075" width="14.28515625" style="133" customWidth="1"/>
    <col min="13076" max="13076" width="7.85546875" style="133" customWidth="1"/>
    <col min="13077" max="13321" width="11.42578125" style="133"/>
    <col min="13322" max="13322" width="16" style="133" customWidth="1"/>
    <col min="13323" max="13329" width="17.5703125" style="133" customWidth="1"/>
    <col min="13330" max="13330" width="7.85546875" style="133" customWidth="1"/>
    <col min="13331" max="13331" width="14.28515625" style="133" customWidth="1"/>
    <col min="13332" max="13332" width="7.85546875" style="133" customWidth="1"/>
    <col min="13333" max="13577" width="11.42578125" style="133"/>
    <col min="13578" max="13578" width="16" style="133" customWidth="1"/>
    <col min="13579" max="13585" width="17.5703125" style="133" customWidth="1"/>
    <col min="13586" max="13586" width="7.85546875" style="133" customWidth="1"/>
    <col min="13587" max="13587" width="14.28515625" style="133" customWidth="1"/>
    <col min="13588" max="13588" width="7.85546875" style="133" customWidth="1"/>
    <col min="13589" max="13833" width="11.42578125" style="133"/>
    <col min="13834" max="13834" width="16" style="133" customWidth="1"/>
    <col min="13835" max="13841" width="17.5703125" style="133" customWidth="1"/>
    <col min="13842" max="13842" width="7.85546875" style="133" customWidth="1"/>
    <col min="13843" max="13843" width="14.28515625" style="133" customWidth="1"/>
    <col min="13844" max="13844" width="7.85546875" style="133" customWidth="1"/>
    <col min="13845" max="14089" width="11.42578125" style="133"/>
    <col min="14090" max="14090" width="16" style="133" customWidth="1"/>
    <col min="14091" max="14097" width="17.5703125" style="133" customWidth="1"/>
    <col min="14098" max="14098" width="7.85546875" style="133" customWidth="1"/>
    <col min="14099" max="14099" width="14.28515625" style="133" customWidth="1"/>
    <col min="14100" max="14100" width="7.85546875" style="133" customWidth="1"/>
    <col min="14101" max="14345" width="11.42578125" style="133"/>
    <col min="14346" max="14346" width="16" style="133" customWidth="1"/>
    <col min="14347" max="14353" width="17.5703125" style="133" customWidth="1"/>
    <col min="14354" max="14354" width="7.85546875" style="133" customWidth="1"/>
    <col min="14355" max="14355" width="14.28515625" style="133" customWidth="1"/>
    <col min="14356" max="14356" width="7.85546875" style="133" customWidth="1"/>
    <col min="14357" max="14601" width="11.42578125" style="133"/>
    <col min="14602" max="14602" width="16" style="133" customWidth="1"/>
    <col min="14603" max="14609" width="17.5703125" style="133" customWidth="1"/>
    <col min="14610" max="14610" width="7.85546875" style="133" customWidth="1"/>
    <col min="14611" max="14611" width="14.28515625" style="133" customWidth="1"/>
    <col min="14612" max="14612" width="7.85546875" style="133" customWidth="1"/>
    <col min="14613" max="14857" width="11.42578125" style="133"/>
    <col min="14858" max="14858" width="16" style="133" customWidth="1"/>
    <col min="14859" max="14865" width="17.5703125" style="133" customWidth="1"/>
    <col min="14866" max="14866" width="7.85546875" style="133" customWidth="1"/>
    <col min="14867" max="14867" width="14.28515625" style="133" customWidth="1"/>
    <col min="14868" max="14868" width="7.85546875" style="133" customWidth="1"/>
    <col min="14869" max="15113" width="11.42578125" style="133"/>
    <col min="15114" max="15114" width="16" style="133" customWidth="1"/>
    <col min="15115" max="15121" width="17.5703125" style="133" customWidth="1"/>
    <col min="15122" max="15122" width="7.85546875" style="133" customWidth="1"/>
    <col min="15123" max="15123" width="14.28515625" style="133" customWidth="1"/>
    <col min="15124" max="15124" width="7.85546875" style="133" customWidth="1"/>
    <col min="15125" max="15369" width="11.42578125" style="133"/>
    <col min="15370" max="15370" width="16" style="133" customWidth="1"/>
    <col min="15371" max="15377" width="17.5703125" style="133" customWidth="1"/>
    <col min="15378" max="15378" width="7.85546875" style="133" customWidth="1"/>
    <col min="15379" max="15379" width="14.28515625" style="133" customWidth="1"/>
    <col min="15380" max="15380" width="7.85546875" style="133" customWidth="1"/>
    <col min="15381" max="15625" width="11.42578125" style="133"/>
    <col min="15626" max="15626" width="16" style="133" customWidth="1"/>
    <col min="15627" max="15633" width="17.5703125" style="133" customWidth="1"/>
    <col min="15634" max="15634" width="7.85546875" style="133" customWidth="1"/>
    <col min="15635" max="15635" width="14.28515625" style="133" customWidth="1"/>
    <col min="15636" max="15636" width="7.85546875" style="133" customWidth="1"/>
    <col min="15637" max="15881" width="11.42578125" style="133"/>
    <col min="15882" max="15882" width="16" style="133" customWidth="1"/>
    <col min="15883" max="15889" width="17.5703125" style="133" customWidth="1"/>
    <col min="15890" max="15890" width="7.85546875" style="133" customWidth="1"/>
    <col min="15891" max="15891" width="14.28515625" style="133" customWidth="1"/>
    <col min="15892" max="15892" width="7.85546875" style="133" customWidth="1"/>
    <col min="15893" max="16137" width="11.42578125" style="133"/>
    <col min="16138" max="16138" width="16" style="133" customWidth="1"/>
    <col min="16139" max="16145" width="17.5703125" style="133" customWidth="1"/>
    <col min="16146" max="16146" width="7.85546875" style="133" customWidth="1"/>
    <col min="16147" max="16147" width="14.28515625" style="133" customWidth="1"/>
    <col min="16148" max="16148" width="7.85546875" style="133" customWidth="1"/>
    <col min="16149" max="16384" width="11.42578125" style="133"/>
  </cols>
  <sheetData>
    <row r="1" spans="1:17" ht="24" customHeight="1" x14ac:dyDescent="0.2">
      <c r="A1" s="397" t="s">
        <v>21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</row>
    <row r="2" spans="1:17" s="13" customFormat="1" ht="13.5" thickBot="1" x14ac:dyDescent="0.25">
      <c r="A2" s="12"/>
      <c r="Q2" s="14" t="s">
        <v>22</v>
      </c>
    </row>
    <row r="3" spans="1:17" s="13" customFormat="1" ht="26.25" customHeight="1" thickBot="1" x14ac:dyDescent="0.25">
      <c r="A3" s="117" t="s">
        <v>23</v>
      </c>
      <c r="B3" s="424" t="s">
        <v>24</v>
      </c>
      <c r="C3" s="425"/>
      <c r="D3" s="425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</row>
    <row r="4" spans="1:17" s="13" customFormat="1" ht="88.5" customHeight="1" thickBot="1" x14ac:dyDescent="0.25">
      <c r="A4" s="118" t="s">
        <v>25</v>
      </c>
      <c r="B4" s="119" t="s">
        <v>2</v>
      </c>
      <c r="C4" s="145" t="s">
        <v>73</v>
      </c>
      <c r="D4" s="217" t="s">
        <v>101</v>
      </c>
      <c r="E4" s="120" t="s">
        <v>3</v>
      </c>
      <c r="F4" s="153" t="s">
        <v>74</v>
      </c>
      <c r="G4" s="173" t="s">
        <v>80</v>
      </c>
      <c r="H4" s="225" t="s">
        <v>102</v>
      </c>
      <c r="I4" s="120" t="s">
        <v>75</v>
      </c>
      <c r="J4" s="225" t="s">
        <v>103</v>
      </c>
      <c r="K4" s="120" t="s">
        <v>76</v>
      </c>
      <c r="L4" s="225" t="s">
        <v>104</v>
      </c>
      <c r="M4" s="120" t="s">
        <v>26</v>
      </c>
      <c r="N4" s="153" t="s">
        <v>77</v>
      </c>
      <c r="O4" s="225" t="s">
        <v>105</v>
      </c>
      <c r="P4" s="120" t="s">
        <v>27</v>
      </c>
      <c r="Q4" s="121" t="s">
        <v>8</v>
      </c>
    </row>
    <row r="5" spans="1:17" s="13" customFormat="1" ht="12.75" customHeight="1" x14ac:dyDescent="0.2">
      <c r="A5" s="15">
        <v>636</v>
      </c>
      <c r="B5" s="16"/>
      <c r="C5" s="146"/>
      <c r="D5" s="218"/>
      <c r="E5" s="17"/>
      <c r="F5" s="154"/>
      <c r="G5" s="174"/>
      <c r="H5" s="226"/>
      <c r="I5" s="18"/>
      <c r="J5" s="231"/>
      <c r="K5" s="19"/>
      <c r="L5" s="239"/>
      <c r="M5" s="19"/>
      <c r="N5" s="159"/>
      <c r="O5" s="241"/>
      <c r="P5" s="20"/>
      <c r="Q5" s="21"/>
    </row>
    <row r="6" spans="1:17" s="13" customFormat="1" ht="12.75" customHeight="1" x14ac:dyDescent="0.2">
      <c r="A6" s="22">
        <v>63622</v>
      </c>
      <c r="B6" s="23"/>
      <c r="C6" s="147"/>
      <c r="D6" s="219"/>
      <c r="E6" s="24"/>
      <c r="F6" s="155"/>
      <c r="G6" s="175"/>
      <c r="H6" s="227"/>
      <c r="I6" s="25"/>
      <c r="J6" s="232"/>
      <c r="K6" s="26">
        <v>20000</v>
      </c>
      <c r="L6" s="240">
        <v>20000</v>
      </c>
      <c r="M6" s="26"/>
      <c r="N6" s="160"/>
      <c r="O6" s="242"/>
      <c r="P6" s="27"/>
      <c r="Q6" s="28"/>
    </row>
    <row r="7" spans="1:17" s="13" customFormat="1" ht="12.75" customHeight="1" x14ac:dyDescent="0.2">
      <c r="A7" s="22">
        <v>63623</v>
      </c>
      <c r="B7" s="23"/>
      <c r="C7" s="147"/>
      <c r="D7" s="219"/>
      <c r="E7" s="24"/>
      <c r="F7" s="155"/>
      <c r="G7" s="175"/>
      <c r="H7" s="227"/>
      <c r="I7" s="25"/>
      <c r="J7" s="232"/>
      <c r="K7" s="26">
        <v>5000</v>
      </c>
      <c r="L7" s="240">
        <v>5000</v>
      </c>
      <c r="M7" s="26"/>
      <c r="N7" s="160"/>
      <c r="O7" s="242"/>
      <c r="P7" s="27"/>
      <c r="Q7" s="28"/>
    </row>
    <row r="8" spans="1:17" s="13" customFormat="1" x14ac:dyDescent="0.2">
      <c r="A8" s="29">
        <v>641</v>
      </c>
      <c r="B8" s="30"/>
      <c r="C8" s="148"/>
      <c r="D8" s="220"/>
      <c r="E8" s="31"/>
      <c r="F8" s="156"/>
      <c r="G8" s="176"/>
      <c r="H8" s="228"/>
      <c r="I8" s="31"/>
      <c r="J8" s="228"/>
      <c r="K8" s="31"/>
      <c r="L8" s="228"/>
      <c r="M8" s="31"/>
      <c r="N8" s="161"/>
      <c r="O8" s="243"/>
      <c r="P8" s="32"/>
      <c r="Q8" s="33"/>
    </row>
    <row r="9" spans="1:17" s="13" customFormat="1" x14ac:dyDescent="0.2">
      <c r="A9" s="34">
        <v>64132</v>
      </c>
      <c r="B9" s="30"/>
      <c r="C9" s="148"/>
      <c r="D9" s="220"/>
      <c r="E9" s="31">
        <v>10</v>
      </c>
      <c r="F9" s="156">
        <v>9</v>
      </c>
      <c r="G9" s="176">
        <v>9</v>
      </c>
      <c r="H9" s="228">
        <v>0</v>
      </c>
      <c r="I9" s="31"/>
      <c r="J9" s="228"/>
      <c r="K9" s="31"/>
      <c r="L9" s="228"/>
      <c r="M9" s="31"/>
      <c r="N9" s="161"/>
      <c r="O9" s="243"/>
      <c r="P9" s="32"/>
      <c r="Q9" s="33"/>
    </row>
    <row r="10" spans="1:17" s="13" customFormat="1" x14ac:dyDescent="0.2">
      <c r="A10" s="29">
        <v>652</v>
      </c>
      <c r="B10" s="30"/>
      <c r="C10" s="148"/>
      <c r="D10" s="220"/>
      <c r="E10" s="31"/>
      <c r="F10" s="156"/>
      <c r="G10" s="176"/>
      <c r="H10" s="228"/>
      <c r="I10" s="31"/>
      <c r="J10" s="228"/>
      <c r="K10" s="31"/>
      <c r="L10" s="228"/>
      <c r="M10" s="31"/>
      <c r="N10" s="161"/>
      <c r="O10" s="243"/>
      <c r="P10" s="32"/>
      <c r="Q10" s="33"/>
    </row>
    <row r="11" spans="1:17" s="13" customFormat="1" x14ac:dyDescent="0.2">
      <c r="A11" s="34">
        <v>65269</v>
      </c>
      <c r="B11" s="30"/>
      <c r="C11" s="148"/>
      <c r="D11" s="220"/>
      <c r="E11" s="31"/>
      <c r="F11" s="156"/>
      <c r="G11" s="176"/>
      <c r="H11" s="228"/>
      <c r="I11" s="31">
        <v>16000</v>
      </c>
      <c r="J11" s="228">
        <v>16336.5</v>
      </c>
      <c r="K11" s="31"/>
      <c r="L11" s="228"/>
      <c r="M11" s="31"/>
      <c r="N11" s="161"/>
      <c r="O11" s="243"/>
      <c r="P11" s="32"/>
      <c r="Q11" s="33"/>
    </row>
    <row r="12" spans="1:17" s="13" customFormat="1" x14ac:dyDescent="0.2">
      <c r="A12" s="29">
        <v>661</v>
      </c>
      <c r="B12" s="30"/>
      <c r="C12" s="148"/>
      <c r="D12" s="220"/>
      <c r="E12" s="31"/>
      <c r="F12" s="156"/>
      <c r="G12" s="176"/>
      <c r="H12" s="228"/>
      <c r="I12" s="31"/>
      <c r="J12" s="228"/>
      <c r="K12" s="31"/>
      <c r="L12" s="228"/>
      <c r="M12" s="31"/>
      <c r="N12" s="161"/>
      <c r="O12" s="243"/>
      <c r="P12" s="32"/>
      <c r="Q12" s="33"/>
    </row>
    <row r="13" spans="1:17" s="13" customFormat="1" x14ac:dyDescent="0.2">
      <c r="A13" s="34">
        <v>66151</v>
      </c>
      <c r="B13" s="30"/>
      <c r="C13" s="148"/>
      <c r="D13" s="220"/>
      <c r="E13" s="31">
        <v>79200</v>
      </c>
      <c r="F13" s="156">
        <v>84968</v>
      </c>
      <c r="G13" s="176">
        <v>138500</v>
      </c>
      <c r="H13" s="228">
        <v>141510</v>
      </c>
      <c r="I13" s="31"/>
      <c r="J13" s="228"/>
      <c r="K13" s="31"/>
      <c r="L13" s="228"/>
      <c r="M13" s="31"/>
      <c r="N13" s="161"/>
      <c r="O13" s="243"/>
      <c r="P13" s="32"/>
      <c r="Q13" s="33"/>
    </row>
    <row r="14" spans="1:17" s="13" customFormat="1" x14ac:dyDescent="0.2">
      <c r="A14" s="34">
        <v>663</v>
      </c>
      <c r="B14" s="30"/>
      <c r="C14" s="148"/>
      <c r="D14" s="220"/>
      <c r="E14" s="31"/>
      <c r="F14" s="156"/>
      <c r="G14" s="176"/>
      <c r="H14" s="228"/>
      <c r="I14" s="31"/>
      <c r="J14" s="228"/>
      <c r="K14" s="31"/>
      <c r="L14" s="228"/>
      <c r="M14" s="31"/>
      <c r="N14" s="161"/>
      <c r="O14" s="243"/>
      <c r="P14" s="32"/>
      <c r="Q14" s="33"/>
    </row>
    <row r="15" spans="1:17" s="13" customFormat="1" x14ac:dyDescent="0.2">
      <c r="A15" s="34">
        <v>66324</v>
      </c>
      <c r="B15" s="30"/>
      <c r="C15" s="148"/>
      <c r="D15" s="220"/>
      <c r="E15" s="31"/>
      <c r="F15" s="156"/>
      <c r="G15" s="176"/>
      <c r="H15" s="228"/>
      <c r="I15" s="31"/>
      <c r="J15" s="228"/>
      <c r="K15" s="31"/>
      <c r="L15" s="228"/>
      <c r="M15" s="31"/>
      <c r="N15" s="161">
        <v>5000</v>
      </c>
      <c r="O15" s="243">
        <v>1458</v>
      </c>
      <c r="P15" s="32"/>
      <c r="Q15" s="33"/>
    </row>
    <row r="16" spans="1:17" s="13" customFormat="1" x14ac:dyDescent="0.2">
      <c r="A16" s="29">
        <v>671</v>
      </c>
      <c r="B16" s="30"/>
      <c r="C16" s="148"/>
      <c r="D16" s="220"/>
      <c r="E16" s="31"/>
      <c r="F16" s="156"/>
      <c r="G16" s="176"/>
      <c r="H16" s="228"/>
      <c r="I16" s="31"/>
      <c r="J16" s="228"/>
      <c r="K16" s="31"/>
      <c r="L16" s="228"/>
      <c r="M16" s="31"/>
      <c r="N16" s="161"/>
      <c r="O16" s="243"/>
      <c r="P16" s="32"/>
      <c r="Q16" s="33"/>
    </row>
    <row r="17" spans="1:17" s="13" customFormat="1" x14ac:dyDescent="0.2">
      <c r="A17" s="34">
        <v>67111</v>
      </c>
      <c r="B17" s="30">
        <v>800000</v>
      </c>
      <c r="C17" s="148">
        <v>450000</v>
      </c>
      <c r="D17" s="220">
        <v>449090.02</v>
      </c>
      <c r="E17" s="31"/>
      <c r="F17" s="156"/>
      <c r="G17" s="176"/>
      <c r="H17" s="228"/>
      <c r="I17" s="31"/>
      <c r="J17" s="228"/>
      <c r="K17" s="31"/>
      <c r="L17" s="228"/>
      <c r="M17" s="31"/>
      <c r="N17" s="161"/>
      <c r="O17" s="243"/>
      <c r="P17" s="32"/>
      <c r="Q17" s="33"/>
    </row>
    <row r="18" spans="1:17" s="13" customFormat="1" x14ac:dyDescent="0.2">
      <c r="A18" s="34">
        <v>67121</v>
      </c>
      <c r="B18" s="124">
        <v>10000</v>
      </c>
      <c r="C18" s="149">
        <v>10000</v>
      </c>
      <c r="D18" s="221">
        <v>10909.98</v>
      </c>
      <c r="E18" s="31"/>
      <c r="F18" s="156"/>
      <c r="G18" s="176"/>
      <c r="H18" s="228"/>
      <c r="I18" s="31"/>
      <c r="J18" s="228"/>
      <c r="K18" s="31"/>
      <c r="L18" s="228"/>
      <c r="M18" s="31"/>
      <c r="N18" s="161"/>
      <c r="O18" s="243"/>
      <c r="P18" s="246"/>
      <c r="Q18" s="247"/>
    </row>
    <row r="19" spans="1:17" s="13" customFormat="1" x14ac:dyDescent="0.2">
      <c r="A19" s="166">
        <v>922</v>
      </c>
      <c r="B19" s="167"/>
      <c r="C19" s="167"/>
      <c r="D19" s="220"/>
      <c r="E19" s="248"/>
      <c r="F19" s="168">
        <v>29233</v>
      </c>
      <c r="G19" s="176">
        <v>29233</v>
      </c>
      <c r="H19" s="228"/>
      <c r="I19" s="248"/>
      <c r="J19" s="228"/>
      <c r="K19" s="248"/>
      <c r="L19" s="228"/>
      <c r="M19" s="248"/>
      <c r="N19" s="161"/>
      <c r="O19" s="243"/>
      <c r="P19" s="246"/>
      <c r="Q19" s="247"/>
    </row>
    <row r="20" spans="1:17" s="13" customFormat="1" x14ac:dyDescent="0.2">
      <c r="A20" s="35"/>
      <c r="B20" s="36"/>
      <c r="C20" s="150"/>
      <c r="D20" s="222"/>
      <c r="E20" s="37"/>
      <c r="F20" s="157"/>
      <c r="G20" s="177"/>
      <c r="H20" s="229"/>
      <c r="I20" s="37"/>
      <c r="J20" s="229"/>
      <c r="K20" s="37"/>
      <c r="L20" s="229"/>
      <c r="M20" s="37"/>
      <c r="N20" s="162"/>
      <c r="O20" s="244"/>
      <c r="P20" s="38"/>
      <c r="Q20" s="39"/>
    </row>
    <row r="21" spans="1:17" s="13" customFormat="1" x14ac:dyDescent="0.2">
      <c r="A21" s="35"/>
      <c r="B21" s="36"/>
      <c r="C21" s="150"/>
      <c r="D21" s="222"/>
      <c r="E21" s="37"/>
      <c r="F21" s="157"/>
      <c r="G21" s="177"/>
      <c r="H21" s="229"/>
      <c r="I21" s="37"/>
      <c r="J21" s="229"/>
      <c r="K21" s="37"/>
      <c r="L21" s="229"/>
      <c r="M21" s="37"/>
      <c r="N21" s="162"/>
      <c r="O21" s="244"/>
      <c r="P21" s="38"/>
      <c r="Q21" s="39"/>
    </row>
    <row r="22" spans="1:17" s="13" customFormat="1" ht="13.5" thickBot="1" x14ac:dyDescent="0.25">
      <c r="A22" s="40"/>
      <c r="B22" s="41"/>
      <c r="C22" s="151"/>
      <c r="D22" s="223"/>
      <c r="E22" s="42"/>
      <c r="F22" s="158"/>
      <c r="G22" s="178"/>
      <c r="H22" s="230"/>
      <c r="I22" s="42"/>
      <c r="J22" s="230"/>
      <c r="K22" s="42"/>
      <c r="L22" s="230"/>
      <c r="M22" s="42"/>
      <c r="N22" s="163"/>
      <c r="O22" s="245"/>
      <c r="P22" s="43"/>
      <c r="Q22" s="44"/>
    </row>
    <row r="23" spans="1:17" s="13" customFormat="1" ht="30" customHeight="1" thickBot="1" x14ac:dyDescent="0.25">
      <c r="A23" s="45" t="s">
        <v>28</v>
      </c>
      <c r="B23" s="46">
        <f t="shared" ref="B23:Q23" si="0">SUM(B5:B22)</f>
        <v>810000</v>
      </c>
      <c r="C23" s="152">
        <f t="shared" si="0"/>
        <v>460000</v>
      </c>
      <c r="D23" s="224">
        <f t="shared" si="0"/>
        <v>460000</v>
      </c>
      <c r="E23" s="46">
        <f t="shared" si="0"/>
        <v>79210</v>
      </c>
      <c r="F23" s="152">
        <f t="shared" si="0"/>
        <v>114210</v>
      </c>
      <c r="G23" s="179">
        <f>SUM(G5:G22)</f>
        <v>167742</v>
      </c>
      <c r="H23" s="224">
        <f>SUM(H5:H22)</f>
        <v>141510</v>
      </c>
      <c r="I23" s="46">
        <f t="shared" si="0"/>
        <v>16000</v>
      </c>
      <c r="J23" s="224">
        <v>16336</v>
      </c>
      <c r="K23" s="46">
        <f t="shared" si="0"/>
        <v>25000</v>
      </c>
      <c r="L23" s="224">
        <f>SUM(L5:L22)</f>
        <v>25000</v>
      </c>
      <c r="M23" s="46">
        <f t="shared" si="0"/>
        <v>0</v>
      </c>
      <c r="N23" s="152">
        <f t="shared" si="0"/>
        <v>5000</v>
      </c>
      <c r="O23" s="224">
        <f>SUM(O5:O22)</f>
        <v>1458</v>
      </c>
      <c r="P23" s="46">
        <f t="shared" si="0"/>
        <v>0</v>
      </c>
      <c r="Q23" s="46">
        <f t="shared" si="0"/>
        <v>0</v>
      </c>
    </row>
    <row r="24" spans="1:17" s="13" customFormat="1" ht="30" customHeight="1" thickBot="1" x14ac:dyDescent="0.25">
      <c r="A24" s="45" t="s">
        <v>147</v>
      </c>
      <c r="B24" s="417">
        <f>SUM(C23,G23,I23,K23,M23,N23,P23,Q23)</f>
        <v>673742</v>
      </c>
      <c r="C24" s="418"/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</row>
    <row r="25" spans="1:17" s="13" customFormat="1" ht="45" customHeight="1" thickBot="1" x14ac:dyDescent="0.25">
      <c r="A25" s="249" t="s">
        <v>106</v>
      </c>
      <c r="B25" s="428">
        <f>SUM(D23,H23,J23,L23,O23)</f>
        <v>644304</v>
      </c>
      <c r="C25" s="429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30"/>
    </row>
    <row r="26" spans="1:17" x14ac:dyDescent="0.2">
      <c r="A26" s="134"/>
      <c r="B26" s="134"/>
      <c r="C26" s="134"/>
      <c r="D26" s="201"/>
      <c r="E26" s="134"/>
      <c r="F26" s="134"/>
      <c r="G26" s="171"/>
      <c r="H26" s="201"/>
      <c r="I26" s="47"/>
      <c r="J26" s="47"/>
      <c r="K26" s="48"/>
      <c r="L26" s="48"/>
      <c r="Q26" s="14"/>
    </row>
    <row r="27" spans="1:17" ht="26.25" hidden="1" customHeight="1" thickBot="1" x14ac:dyDescent="0.25">
      <c r="A27" s="122" t="s">
        <v>23</v>
      </c>
      <c r="B27" s="431" t="s">
        <v>29</v>
      </c>
      <c r="C27" s="432"/>
      <c r="D27" s="432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3"/>
      <c r="P27" s="433"/>
      <c r="Q27" s="434"/>
    </row>
    <row r="28" spans="1:17" ht="84.75" hidden="1" thickBot="1" x14ac:dyDescent="0.25">
      <c r="A28" s="123" t="s">
        <v>25</v>
      </c>
      <c r="B28" s="119" t="s">
        <v>2</v>
      </c>
      <c r="C28" s="144"/>
      <c r="D28" s="144"/>
      <c r="E28" s="120" t="s">
        <v>3</v>
      </c>
      <c r="F28" s="120"/>
      <c r="G28" s="120"/>
      <c r="H28" s="120"/>
      <c r="I28" s="120" t="s">
        <v>4</v>
      </c>
      <c r="J28" s="120"/>
      <c r="K28" s="120" t="s">
        <v>5</v>
      </c>
      <c r="L28" s="120"/>
      <c r="M28" s="120" t="s">
        <v>26</v>
      </c>
      <c r="N28" s="120"/>
      <c r="O28" s="120"/>
      <c r="P28" s="120" t="s">
        <v>27</v>
      </c>
      <c r="Q28" s="121" t="s">
        <v>8</v>
      </c>
    </row>
    <row r="29" spans="1:17" hidden="1" x14ac:dyDescent="0.2">
      <c r="A29" s="49">
        <v>63</v>
      </c>
      <c r="B29" s="50"/>
      <c r="C29" s="50"/>
      <c r="D29" s="50"/>
      <c r="E29" s="51"/>
      <c r="F29" s="51"/>
      <c r="G29" s="51"/>
      <c r="H29" s="51"/>
      <c r="I29" s="52"/>
      <c r="J29" s="52"/>
      <c r="K29" s="53">
        <v>25000</v>
      </c>
      <c r="L29" s="53"/>
      <c r="M29" s="53"/>
      <c r="N29" s="54"/>
      <c r="O29" s="212"/>
      <c r="P29" s="54"/>
      <c r="Q29" s="55"/>
    </row>
    <row r="30" spans="1:17" hidden="1" x14ac:dyDescent="0.2">
      <c r="A30" s="34">
        <v>64</v>
      </c>
      <c r="B30" s="30"/>
      <c r="C30" s="30"/>
      <c r="D30" s="30"/>
      <c r="E30" s="31">
        <v>10</v>
      </c>
      <c r="F30" s="31"/>
      <c r="G30" s="31"/>
      <c r="H30" s="31"/>
      <c r="I30" s="31"/>
      <c r="J30" s="31"/>
      <c r="K30" s="31"/>
      <c r="L30" s="31"/>
      <c r="M30" s="31"/>
      <c r="N30" s="32"/>
      <c r="O30" s="32"/>
      <c r="P30" s="32"/>
      <c r="Q30" s="33"/>
    </row>
    <row r="31" spans="1:17" hidden="1" x14ac:dyDescent="0.2">
      <c r="A31" s="34">
        <v>65</v>
      </c>
      <c r="B31" s="30"/>
      <c r="C31" s="30"/>
      <c r="D31" s="30"/>
      <c r="E31" s="31"/>
      <c r="F31" s="31"/>
      <c r="G31" s="31"/>
      <c r="H31" s="31"/>
      <c r="I31" s="31">
        <v>16000</v>
      </c>
      <c r="J31" s="31"/>
      <c r="K31" s="31"/>
      <c r="L31" s="31"/>
      <c r="M31" s="31"/>
      <c r="N31" s="32"/>
      <c r="O31" s="32"/>
      <c r="P31" s="32"/>
      <c r="Q31" s="33"/>
    </row>
    <row r="32" spans="1:17" hidden="1" x14ac:dyDescent="0.2">
      <c r="A32" s="34">
        <v>66</v>
      </c>
      <c r="B32" s="30"/>
      <c r="C32" s="30"/>
      <c r="D32" s="30"/>
      <c r="E32" s="31">
        <v>100000</v>
      </c>
      <c r="F32" s="31"/>
      <c r="G32" s="31"/>
      <c r="H32" s="31"/>
      <c r="I32" s="31"/>
      <c r="J32" s="31"/>
      <c r="K32" s="31"/>
      <c r="L32" s="31"/>
      <c r="M32" s="31"/>
      <c r="N32" s="32"/>
      <c r="O32" s="32"/>
      <c r="P32" s="32"/>
      <c r="Q32" s="33"/>
    </row>
    <row r="33" spans="1:17" hidden="1" x14ac:dyDescent="0.2">
      <c r="A33" s="34">
        <v>67</v>
      </c>
      <c r="B33" s="30">
        <v>510000</v>
      </c>
      <c r="C33" s="30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2"/>
      <c r="O33" s="32"/>
      <c r="P33" s="32"/>
      <c r="Q33" s="33"/>
    </row>
    <row r="34" spans="1:17" hidden="1" x14ac:dyDescent="0.2">
      <c r="A34" s="34"/>
      <c r="B34" s="30"/>
      <c r="C34" s="30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2"/>
      <c r="O34" s="32"/>
      <c r="P34" s="32"/>
      <c r="Q34" s="33"/>
    </row>
    <row r="35" spans="1:17" hidden="1" x14ac:dyDescent="0.2">
      <c r="A35" s="34"/>
      <c r="B35" s="30"/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2"/>
      <c r="O35" s="32"/>
      <c r="P35" s="32"/>
      <c r="Q35" s="33"/>
    </row>
    <row r="36" spans="1:17" ht="13.5" hidden="1" thickBot="1" x14ac:dyDescent="0.25">
      <c r="A36" s="40"/>
      <c r="B36" s="41"/>
      <c r="C36" s="41"/>
      <c r="D36" s="41"/>
      <c r="E36" s="42"/>
      <c r="F36" s="42"/>
      <c r="G36" s="42"/>
      <c r="H36" s="42"/>
      <c r="I36" s="42"/>
      <c r="J36" s="42"/>
      <c r="K36" s="42"/>
      <c r="L36" s="42"/>
      <c r="M36" s="42"/>
      <c r="N36" s="43"/>
      <c r="O36" s="43"/>
      <c r="P36" s="43"/>
      <c r="Q36" s="44"/>
    </row>
    <row r="37" spans="1:17" s="13" customFormat="1" ht="30" hidden="1" customHeight="1" thickBot="1" x14ac:dyDescent="0.25">
      <c r="A37" s="45" t="s">
        <v>28</v>
      </c>
      <c r="B37" s="46">
        <f>SUM(B29:B36)</f>
        <v>510000</v>
      </c>
      <c r="C37" s="46"/>
      <c r="D37" s="46"/>
      <c r="E37" s="46">
        <f t="shared" ref="E37:Q37" si="1">SUM(E29:E36)</f>
        <v>100010</v>
      </c>
      <c r="F37" s="46"/>
      <c r="G37" s="46"/>
      <c r="H37" s="46"/>
      <c r="I37" s="46">
        <f t="shared" si="1"/>
        <v>16000</v>
      </c>
      <c r="J37" s="46"/>
      <c r="K37" s="46">
        <f t="shared" si="1"/>
        <v>25000</v>
      </c>
      <c r="L37" s="46"/>
      <c r="M37" s="46">
        <f t="shared" si="1"/>
        <v>0</v>
      </c>
      <c r="N37" s="46"/>
      <c r="O37" s="46"/>
      <c r="P37" s="46">
        <f t="shared" si="1"/>
        <v>0</v>
      </c>
      <c r="Q37" s="46">
        <f t="shared" si="1"/>
        <v>0</v>
      </c>
    </row>
    <row r="38" spans="1:17" s="13" customFormat="1" ht="28.5" hidden="1" customHeight="1" thickBot="1" x14ac:dyDescent="0.25">
      <c r="A38" s="45" t="s">
        <v>30</v>
      </c>
      <c r="B38" s="419">
        <f>B37+E37+I37+K37+M37+P37+Q37</f>
        <v>651010</v>
      </c>
      <c r="C38" s="420"/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1"/>
    </row>
    <row r="39" spans="1:17" ht="13.5" hidden="1" thickBot="1" x14ac:dyDescent="0.25">
      <c r="I39" s="57"/>
      <c r="J39" s="57"/>
      <c r="K39" s="58"/>
      <c r="L39" s="58"/>
    </row>
    <row r="40" spans="1:17" ht="26.25" hidden="1" customHeight="1" thickBot="1" x14ac:dyDescent="0.25">
      <c r="A40" s="122" t="s">
        <v>23</v>
      </c>
      <c r="B40" s="435" t="s">
        <v>31</v>
      </c>
      <c r="C40" s="436"/>
      <c r="D40" s="436"/>
      <c r="E40" s="437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37"/>
      <c r="Q40" s="438"/>
    </row>
    <row r="41" spans="1:17" ht="84.75" hidden="1" thickBot="1" x14ac:dyDescent="0.25">
      <c r="A41" s="123" t="s">
        <v>25</v>
      </c>
      <c r="B41" s="119" t="s">
        <v>2</v>
      </c>
      <c r="C41" s="144"/>
      <c r="D41" s="144"/>
      <c r="E41" s="120" t="s">
        <v>3</v>
      </c>
      <c r="F41" s="120"/>
      <c r="G41" s="120"/>
      <c r="H41" s="120"/>
      <c r="I41" s="120" t="s">
        <v>4</v>
      </c>
      <c r="J41" s="120"/>
      <c r="K41" s="120" t="s">
        <v>5</v>
      </c>
      <c r="L41" s="120"/>
      <c r="M41" s="120" t="s">
        <v>26</v>
      </c>
      <c r="N41" s="120"/>
      <c r="O41" s="120"/>
      <c r="P41" s="120" t="s">
        <v>27</v>
      </c>
      <c r="Q41" s="121" t="s">
        <v>8</v>
      </c>
    </row>
    <row r="42" spans="1:17" hidden="1" x14ac:dyDescent="0.2">
      <c r="A42" s="49">
        <v>63</v>
      </c>
      <c r="B42" s="50"/>
      <c r="C42" s="50"/>
      <c r="D42" s="50"/>
      <c r="E42" s="51"/>
      <c r="F42" s="51"/>
      <c r="G42" s="51"/>
      <c r="H42" s="51"/>
      <c r="I42" s="52"/>
      <c r="J42" s="52"/>
      <c r="K42" s="53">
        <v>25000</v>
      </c>
      <c r="L42" s="53"/>
      <c r="M42" s="53"/>
      <c r="N42" s="54"/>
      <c r="O42" s="212"/>
      <c r="P42" s="54"/>
      <c r="Q42" s="55"/>
    </row>
    <row r="43" spans="1:17" hidden="1" x14ac:dyDescent="0.2">
      <c r="A43" s="34">
        <v>64</v>
      </c>
      <c r="B43" s="30"/>
      <c r="C43" s="30"/>
      <c r="D43" s="30"/>
      <c r="E43" s="31">
        <v>10</v>
      </c>
      <c r="F43" s="31"/>
      <c r="G43" s="31"/>
      <c r="H43" s="31"/>
      <c r="I43" s="31"/>
      <c r="J43" s="31"/>
      <c r="K43" s="31"/>
      <c r="L43" s="31"/>
      <c r="M43" s="31"/>
      <c r="N43" s="32"/>
      <c r="O43" s="32"/>
      <c r="P43" s="32"/>
      <c r="Q43" s="33"/>
    </row>
    <row r="44" spans="1:17" hidden="1" x14ac:dyDescent="0.2">
      <c r="A44" s="34">
        <v>65</v>
      </c>
      <c r="B44" s="30"/>
      <c r="C44" s="30"/>
      <c r="D44" s="30"/>
      <c r="E44" s="31"/>
      <c r="F44" s="31"/>
      <c r="G44" s="31"/>
      <c r="H44" s="31"/>
      <c r="I44" s="31">
        <v>16000</v>
      </c>
      <c r="J44" s="31"/>
      <c r="K44" s="31"/>
      <c r="L44" s="31"/>
      <c r="M44" s="31"/>
      <c r="N44" s="32"/>
      <c r="O44" s="32"/>
      <c r="P44" s="32"/>
      <c r="Q44" s="33"/>
    </row>
    <row r="45" spans="1:17" hidden="1" x14ac:dyDescent="0.2">
      <c r="A45" s="34">
        <v>66</v>
      </c>
      <c r="B45" s="30"/>
      <c r="C45" s="30"/>
      <c r="D45" s="30"/>
      <c r="E45" s="31">
        <v>100000</v>
      </c>
      <c r="F45" s="31"/>
      <c r="G45" s="31"/>
      <c r="H45" s="31"/>
      <c r="I45" s="31"/>
      <c r="J45" s="31"/>
      <c r="K45" s="31"/>
      <c r="L45" s="31"/>
      <c r="M45" s="31"/>
      <c r="N45" s="32"/>
      <c r="O45" s="32"/>
      <c r="P45" s="32"/>
      <c r="Q45" s="33"/>
    </row>
    <row r="46" spans="1:17" hidden="1" x14ac:dyDescent="0.2">
      <c r="A46" s="34">
        <v>67</v>
      </c>
      <c r="B46" s="30">
        <v>510000</v>
      </c>
      <c r="C46" s="30"/>
      <c r="D46" s="30"/>
      <c r="E46" s="31"/>
      <c r="F46" s="31"/>
      <c r="G46" s="31"/>
      <c r="H46" s="31"/>
      <c r="I46" s="31"/>
      <c r="J46" s="31"/>
      <c r="K46" s="31"/>
      <c r="L46" s="31"/>
      <c r="M46" s="31"/>
      <c r="N46" s="32"/>
      <c r="O46" s="32"/>
      <c r="P46" s="32"/>
      <c r="Q46" s="33"/>
    </row>
    <row r="47" spans="1:17" ht="13.5" hidden="1" customHeight="1" x14ac:dyDescent="0.2">
      <c r="A47" s="34"/>
      <c r="B47" s="30"/>
      <c r="C47" s="30"/>
      <c r="D47" s="30"/>
      <c r="E47" s="31"/>
      <c r="F47" s="31"/>
      <c r="G47" s="31"/>
      <c r="H47" s="31"/>
      <c r="I47" s="31"/>
      <c r="J47" s="31"/>
      <c r="K47" s="31"/>
      <c r="L47" s="31"/>
      <c r="M47" s="31"/>
      <c r="N47" s="32"/>
      <c r="O47" s="32"/>
      <c r="P47" s="32"/>
      <c r="Q47" s="33"/>
    </row>
    <row r="48" spans="1:17" ht="13.5" hidden="1" customHeight="1" x14ac:dyDescent="0.2">
      <c r="A48" s="34"/>
      <c r="B48" s="30"/>
      <c r="C48" s="30"/>
      <c r="D48" s="30"/>
      <c r="E48" s="31"/>
      <c r="F48" s="31"/>
      <c r="G48" s="31"/>
      <c r="H48" s="31"/>
      <c r="I48" s="31"/>
      <c r="J48" s="31"/>
      <c r="K48" s="31"/>
      <c r="L48" s="31"/>
      <c r="M48" s="31"/>
      <c r="N48" s="32"/>
      <c r="O48" s="32"/>
      <c r="P48" s="32"/>
      <c r="Q48" s="33"/>
    </row>
    <row r="49" spans="1:17" ht="13.5" hidden="1" customHeight="1" thickBot="1" x14ac:dyDescent="0.25">
      <c r="A49" s="40"/>
      <c r="B49" s="41"/>
      <c r="C49" s="41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3"/>
      <c r="O49" s="43"/>
      <c r="P49" s="43"/>
      <c r="Q49" s="44"/>
    </row>
    <row r="50" spans="1:17" s="13" customFormat="1" ht="30" hidden="1" customHeight="1" thickBot="1" x14ac:dyDescent="0.25">
      <c r="A50" s="45" t="s">
        <v>28</v>
      </c>
      <c r="B50" s="46">
        <f>SUM(B42:B49)</f>
        <v>510000</v>
      </c>
      <c r="C50" s="46"/>
      <c r="D50" s="46"/>
      <c r="E50" s="46">
        <f t="shared" ref="E50:Q50" si="2">SUM(E42:E49)</f>
        <v>100010</v>
      </c>
      <c r="F50" s="46"/>
      <c r="G50" s="46"/>
      <c r="H50" s="46"/>
      <c r="I50" s="46">
        <f t="shared" si="2"/>
        <v>16000</v>
      </c>
      <c r="J50" s="46"/>
      <c r="K50" s="46">
        <f t="shared" si="2"/>
        <v>25000</v>
      </c>
      <c r="L50" s="46"/>
      <c r="M50" s="46">
        <f t="shared" si="2"/>
        <v>0</v>
      </c>
      <c r="N50" s="46"/>
      <c r="O50" s="46"/>
      <c r="P50" s="46">
        <f t="shared" si="2"/>
        <v>0</v>
      </c>
      <c r="Q50" s="46">
        <f t="shared" si="2"/>
        <v>0</v>
      </c>
    </row>
    <row r="51" spans="1:17" s="13" customFormat="1" ht="28.5" hidden="1" customHeight="1" thickBot="1" x14ac:dyDescent="0.25">
      <c r="A51" s="45" t="s">
        <v>32</v>
      </c>
      <c r="B51" s="419">
        <f>B50+E50+I50+K50+M50+P50+Q50</f>
        <v>651010</v>
      </c>
      <c r="C51" s="420"/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1"/>
    </row>
    <row r="52" spans="1:17" ht="13.5" hidden="1" customHeight="1" x14ac:dyDescent="0.2">
      <c r="E52" s="59"/>
      <c r="F52" s="59"/>
      <c r="G52" s="59"/>
      <c r="H52" s="59"/>
      <c r="I52" s="57"/>
      <c r="J52" s="57"/>
      <c r="K52" s="60"/>
      <c r="L52" s="60"/>
    </row>
    <row r="53" spans="1:17" ht="13.5" hidden="1" customHeight="1" x14ac:dyDescent="0.2">
      <c r="E53" s="59"/>
      <c r="F53" s="59"/>
      <c r="G53" s="59"/>
      <c r="H53" s="59"/>
      <c r="I53" s="61"/>
      <c r="J53" s="61"/>
      <c r="K53" s="62"/>
      <c r="L53" s="62"/>
    </row>
    <row r="54" spans="1:17" ht="13.5" hidden="1" customHeight="1" x14ac:dyDescent="0.2">
      <c r="I54" s="63"/>
      <c r="J54" s="63"/>
      <c r="K54" s="64"/>
      <c r="L54" s="64"/>
    </row>
    <row r="55" spans="1:17" ht="13.5" hidden="1" customHeight="1" x14ac:dyDescent="0.2">
      <c r="I55" s="65"/>
      <c r="J55" s="65"/>
      <c r="K55" s="66"/>
      <c r="L55" s="66"/>
    </row>
    <row r="56" spans="1:17" ht="13.5" hidden="1" customHeight="1" x14ac:dyDescent="0.2">
      <c r="I56" s="57"/>
      <c r="J56" s="57"/>
      <c r="K56" s="58"/>
      <c r="L56" s="58"/>
    </row>
    <row r="57" spans="1:17" ht="28.5" hidden="1" customHeight="1" x14ac:dyDescent="0.2">
      <c r="E57" s="59"/>
      <c r="F57" s="59"/>
      <c r="G57" s="59"/>
      <c r="H57" s="59"/>
      <c r="I57" s="57"/>
      <c r="J57" s="57"/>
      <c r="K57" s="67"/>
      <c r="L57" s="67"/>
    </row>
    <row r="58" spans="1:17" ht="13.5" hidden="1" customHeight="1" x14ac:dyDescent="0.2">
      <c r="E58" s="59"/>
      <c r="F58" s="59"/>
      <c r="G58" s="59"/>
      <c r="H58" s="59"/>
      <c r="I58" s="57"/>
      <c r="J58" s="57"/>
      <c r="K58" s="62"/>
      <c r="L58" s="62"/>
    </row>
    <row r="59" spans="1:17" ht="13.5" hidden="1" customHeight="1" x14ac:dyDescent="0.2">
      <c r="I59" s="57"/>
      <c r="J59" s="57"/>
      <c r="K59" s="58"/>
      <c r="L59" s="58"/>
    </row>
    <row r="60" spans="1:17" ht="13.5" hidden="1" customHeight="1" x14ac:dyDescent="0.2">
      <c r="I60" s="57"/>
      <c r="J60" s="57"/>
      <c r="K60" s="66"/>
      <c r="L60" s="66"/>
    </row>
    <row r="61" spans="1:17" ht="13.5" hidden="1" customHeight="1" x14ac:dyDescent="0.2">
      <c r="I61" s="57"/>
      <c r="J61" s="57"/>
      <c r="K61" s="58"/>
      <c r="L61" s="58"/>
    </row>
    <row r="62" spans="1:17" ht="22.5" hidden="1" customHeight="1" x14ac:dyDescent="0.2">
      <c r="I62" s="57"/>
      <c r="J62" s="57"/>
      <c r="K62" s="68"/>
      <c r="L62" s="68"/>
    </row>
    <row r="63" spans="1:17" ht="13.5" hidden="1" customHeight="1" x14ac:dyDescent="0.2">
      <c r="I63" s="63"/>
      <c r="J63" s="63"/>
      <c r="K63" s="64"/>
      <c r="L63" s="64"/>
    </row>
    <row r="64" spans="1:17" ht="13.5" hidden="1" customHeight="1" x14ac:dyDescent="0.2">
      <c r="B64" s="59"/>
      <c r="C64" s="59"/>
      <c r="D64" s="59"/>
      <c r="I64" s="63"/>
      <c r="J64" s="63"/>
      <c r="K64" s="69"/>
      <c r="L64" s="69"/>
    </row>
    <row r="65" spans="1:15" ht="13.5" hidden="1" customHeight="1" x14ac:dyDescent="0.2">
      <c r="E65" s="59"/>
      <c r="F65" s="59"/>
      <c r="G65" s="59"/>
      <c r="H65" s="59"/>
      <c r="I65" s="63"/>
      <c r="J65" s="63"/>
      <c r="K65" s="70"/>
      <c r="L65" s="70"/>
    </row>
    <row r="66" spans="1:15" ht="13.5" hidden="1" customHeight="1" x14ac:dyDescent="0.2">
      <c r="E66" s="59"/>
      <c r="F66" s="59"/>
      <c r="G66" s="59"/>
      <c r="H66" s="59"/>
      <c r="I66" s="65"/>
      <c r="J66" s="65"/>
      <c r="K66" s="62"/>
      <c r="L66" s="62"/>
    </row>
    <row r="67" spans="1:15" ht="13.5" hidden="1" customHeight="1" x14ac:dyDescent="0.2">
      <c r="I67" s="57"/>
      <c r="J67" s="57"/>
      <c r="K67" s="58"/>
      <c r="L67" s="58"/>
    </row>
    <row r="68" spans="1:15" ht="13.5" hidden="1" customHeight="1" x14ac:dyDescent="0.2">
      <c r="B68" s="59"/>
      <c r="C68" s="59"/>
      <c r="D68" s="59"/>
      <c r="I68" s="57"/>
      <c r="J68" s="57"/>
      <c r="K68" s="60"/>
      <c r="L68" s="60"/>
    </row>
    <row r="69" spans="1:15" ht="13.5" hidden="1" customHeight="1" x14ac:dyDescent="0.2">
      <c r="E69" s="59"/>
      <c r="F69" s="59"/>
      <c r="G69" s="59"/>
      <c r="H69" s="59"/>
      <c r="I69" s="57"/>
      <c r="J69" s="57"/>
      <c r="K69" s="69"/>
      <c r="L69" s="69"/>
    </row>
    <row r="70" spans="1:15" ht="13.5" hidden="1" customHeight="1" x14ac:dyDescent="0.2">
      <c r="E70" s="59"/>
      <c r="F70" s="59"/>
      <c r="G70" s="59"/>
      <c r="H70" s="59"/>
      <c r="I70" s="65"/>
      <c r="J70" s="65"/>
      <c r="K70" s="62"/>
      <c r="L70" s="62"/>
    </row>
    <row r="71" spans="1:15" ht="13.5" hidden="1" customHeight="1" x14ac:dyDescent="0.2">
      <c r="I71" s="63"/>
      <c r="J71" s="63"/>
      <c r="K71" s="58"/>
      <c r="L71" s="58"/>
    </row>
    <row r="72" spans="1:15" s="191" customFormat="1" ht="13.5" customHeight="1" x14ac:dyDescent="0.2">
      <c r="A72" s="56"/>
      <c r="B72" s="56"/>
      <c r="C72" s="56"/>
      <c r="D72" s="56"/>
      <c r="E72" s="56"/>
      <c r="F72" s="56"/>
      <c r="G72" s="56"/>
      <c r="H72" s="56"/>
      <c r="I72" s="63"/>
      <c r="J72" s="63"/>
      <c r="K72" s="58"/>
      <c r="L72" s="58"/>
      <c r="O72" s="211"/>
    </row>
    <row r="73" spans="1:15" ht="13.5" customHeight="1" thickBot="1" x14ac:dyDescent="0.25">
      <c r="E73" s="59"/>
      <c r="F73" s="59"/>
      <c r="G73" s="59"/>
      <c r="H73" s="59"/>
      <c r="I73" s="63"/>
      <c r="J73" s="63"/>
      <c r="K73" s="69"/>
      <c r="L73" s="69"/>
    </row>
    <row r="74" spans="1:15" s="170" customFormat="1" ht="26.25" customHeight="1" thickBot="1" x14ac:dyDescent="0.25">
      <c r="A74" s="122" t="s">
        <v>23</v>
      </c>
      <c r="B74" s="431" t="s">
        <v>29</v>
      </c>
      <c r="C74" s="433"/>
      <c r="D74" s="433"/>
      <c r="E74" s="433"/>
      <c r="F74" s="433"/>
      <c r="G74" s="433"/>
      <c r="H74" s="433"/>
      <c r="I74" s="433"/>
      <c r="J74" s="433"/>
      <c r="K74" s="433"/>
      <c r="L74" s="433"/>
      <c r="M74" s="434"/>
      <c r="O74" s="211"/>
    </row>
    <row r="75" spans="1:15" s="170" customFormat="1" ht="48.75" thickBot="1" x14ac:dyDescent="0.25">
      <c r="A75" s="123" t="s">
        <v>25</v>
      </c>
      <c r="B75" s="119" t="s">
        <v>2</v>
      </c>
      <c r="C75" s="120" t="s">
        <v>3</v>
      </c>
      <c r="D75" s="120"/>
      <c r="E75" s="120" t="s">
        <v>4</v>
      </c>
      <c r="F75" s="120" t="s">
        <v>5</v>
      </c>
      <c r="G75" s="120" t="s">
        <v>6</v>
      </c>
      <c r="H75" s="203"/>
      <c r="I75" s="448" t="s">
        <v>27</v>
      </c>
      <c r="J75" s="449"/>
      <c r="K75" s="450"/>
      <c r="L75" s="233"/>
      <c r="M75" s="121" t="s">
        <v>8</v>
      </c>
      <c r="O75" s="211"/>
    </row>
    <row r="76" spans="1:15" s="170" customFormat="1" ht="15" x14ac:dyDescent="0.25">
      <c r="A76" s="49">
        <v>636</v>
      </c>
      <c r="B76" s="50"/>
      <c r="C76" s="51"/>
      <c r="D76" s="51"/>
      <c r="E76" s="52"/>
      <c r="F76" s="53">
        <v>25000</v>
      </c>
      <c r="G76" s="53"/>
      <c r="H76" s="204"/>
      <c r="I76" s="451"/>
      <c r="J76" s="452"/>
      <c r="K76" s="453"/>
      <c r="L76" s="234"/>
      <c r="M76" s="55"/>
      <c r="O76" s="211"/>
    </row>
    <row r="77" spans="1:15" s="170" customFormat="1" ht="15" x14ac:dyDescent="0.25">
      <c r="A77" s="34">
        <v>641</v>
      </c>
      <c r="B77" s="30"/>
      <c r="C77" s="31">
        <v>10</v>
      </c>
      <c r="D77" s="31"/>
      <c r="E77" s="31"/>
      <c r="F77" s="31"/>
      <c r="G77" s="31"/>
      <c r="H77" s="32"/>
      <c r="I77" s="439"/>
      <c r="J77" s="440"/>
      <c r="K77" s="441"/>
      <c r="L77" s="235"/>
      <c r="M77" s="33"/>
      <c r="O77" s="211"/>
    </row>
    <row r="78" spans="1:15" s="170" customFormat="1" ht="15" x14ac:dyDescent="0.25">
      <c r="A78" s="34">
        <v>652</v>
      </c>
      <c r="B78" s="30"/>
      <c r="C78" s="31"/>
      <c r="D78" s="31"/>
      <c r="E78" s="31">
        <v>16000</v>
      </c>
      <c r="F78" s="31"/>
      <c r="G78" s="31"/>
      <c r="H78" s="32"/>
      <c r="I78" s="439"/>
      <c r="J78" s="440"/>
      <c r="K78" s="441"/>
      <c r="L78" s="235"/>
      <c r="M78" s="33"/>
      <c r="O78" s="211"/>
    </row>
    <row r="79" spans="1:15" s="170" customFormat="1" ht="15" x14ac:dyDescent="0.25">
      <c r="A79" s="34">
        <v>661</v>
      </c>
      <c r="B79" s="30"/>
      <c r="C79" s="31">
        <v>100000</v>
      </c>
      <c r="D79" s="31"/>
      <c r="E79" s="31"/>
      <c r="F79" s="31"/>
      <c r="G79" s="31"/>
      <c r="H79" s="32"/>
      <c r="I79" s="439"/>
      <c r="J79" s="440"/>
      <c r="K79" s="441"/>
      <c r="L79" s="235"/>
      <c r="M79" s="33"/>
      <c r="O79" s="211"/>
    </row>
    <row r="80" spans="1:15" s="170" customFormat="1" ht="15" x14ac:dyDescent="0.25">
      <c r="A80" s="34">
        <v>671</v>
      </c>
      <c r="B80" s="30">
        <v>510000</v>
      </c>
      <c r="C80" s="31"/>
      <c r="D80" s="31"/>
      <c r="E80" s="31"/>
      <c r="F80" s="31"/>
      <c r="G80" s="31"/>
      <c r="H80" s="32"/>
      <c r="I80" s="439"/>
      <c r="J80" s="440"/>
      <c r="K80" s="441"/>
      <c r="L80" s="235"/>
      <c r="M80" s="33"/>
      <c r="O80" s="211"/>
    </row>
    <row r="81" spans="1:16" s="170" customFormat="1" ht="15.75" thickBot="1" x14ac:dyDescent="0.3">
      <c r="A81" s="40"/>
      <c r="B81" s="41"/>
      <c r="C81" s="42"/>
      <c r="D81" s="42"/>
      <c r="E81" s="42"/>
      <c r="F81" s="42"/>
      <c r="G81" s="42"/>
      <c r="H81" s="43"/>
      <c r="I81" s="442"/>
      <c r="J81" s="443"/>
      <c r="K81" s="444"/>
      <c r="L81" s="236"/>
      <c r="M81" s="44"/>
      <c r="O81" s="211"/>
    </row>
    <row r="82" spans="1:16" s="13" customFormat="1" ht="30" customHeight="1" thickBot="1" x14ac:dyDescent="0.3">
      <c r="A82" s="45" t="s">
        <v>28</v>
      </c>
      <c r="B82" s="46">
        <f>SUM(B76:B81)</f>
        <v>510000</v>
      </c>
      <c r="C82" s="46">
        <f>SUM(C76:C81)</f>
        <v>100010</v>
      </c>
      <c r="D82" s="46"/>
      <c r="E82" s="46">
        <f>SUM(E76:E81)</f>
        <v>16000</v>
      </c>
      <c r="F82" s="46">
        <f>SUM(F76:F81)</f>
        <v>25000</v>
      </c>
      <c r="G82" s="46">
        <v>0</v>
      </c>
      <c r="H82" s="213"/>
      <c r="I82" s="445">
        <f>SUM(K76:K81)</f>
        <v>0</v>
      </c>
      <c r="J82" s="446"/>
      <c r="K82" s="447"/>
      <c r="L82" s="237"/>
      <c r="M82" s="46">
        <f>SUM(M76:M81)</f>
        <v>0</v>
      </c>
    </row>
    <row r="83" spans="1:16" s="13" customFormat="1" ht="28.5" customHeight="1" thickBot="1" x14ac:dyDescent="0.25">
      <c r="A83" s="45" t="s">
        <v>30</v>
      </c>
      <c r="B83" s="419">
        <f>SUM(B82:M82)</f>
        <v>651010</v>
      </c>
      <c r="C83" s="420"/>
      <c r="D83" s="420"/>
      <c r="E83" s="420"/>
      <c r="F83" s="420"/>
      <c r="G83" s="420"/>
      <c r="H83" s="420"/>
      <c r="I83" s="420"/>
      <c r="J83" s="420"/>
      <c r="K83" s="420"/>
      <c r="L83" s="420"/>
      <c r="M83" s="421"/>
    </row>
    <row r="84" spans="1:16" s="170" customFormat="1" ht="13.5" thickBot="1" x14ac:dyDescent="0.25">
      <c r="A84" s="56"/>
      <c r="B84" s="56"/>
      <c r="C84" s="56"/>
      <c r="D84" s="56"/>
      <c r="E84" s="57"/>
      <c r="F84" s="58"/>
      <c r="G84" s="58"/>
      <c r="H84" s="58"/>
      <c r="J84" s="202"/>
      <c r="L84" s="211"/>
      <c r="O84" s="211"/>
    </row>
    <row r="85" spans="1:16" s="170" customFormat="1" ht="26.25" customHeight="1" thickBot="1" x14ac:dyDescent="0.25">
      <c r="A85" s="122" t="s">
        <v>23</v>
      </c>
      <c r="B85" s="435" t="s">
        <v>31</v>
      </c>
      <c r="C85" s="437"/>
      <c r="D85" s="437"/>
      <c r="E85" s="437"/>
      <c r="F85" s="437"/>
      <c r="G85" s="437"/>
      <c r="H85" s="437"/>
      <c r="I85" s="437"/>
      <c r="J85" s="437"/>
      <c r="K85" s="437"/>
      <c r="L85" s="437"/>
      <c r="M85" s="438"/>
      <c r="O85" s="211"/>
    </row>
    <row r="86" spans="1:16" s="170" customFormat="1" ht="49.5" thickBot="1" x14ac:dyDescent="0.3">
      <c r="A86" s="123" t="s">
        <v>25</v>
      </c>
      <c r="B86" s="119" t="s">
        <v>2</v>
      </c>
      <c r="C86" s="120" t="s">
        <v>3</v>
      </c>
      <c r="D86" s="120"/>
      <c r="E86" s="120" t="s">
        <v>4</v>
      </c>
      <c r="F86" s="120" t="s">
        <v>5</v>
      </c>
      <c r="G86" s="120" t="s">
        <v>6</v>
      </c>
      <c r="H86" s="203"/>
      <c r="I86" s="448" t="s">
        <v>27</v>
      </c>
      <c r="J86" s="449"/>
      <c r="K86" s="454"/>
      <c r="L86" s="237"/>
      <c r="M86" s="121" t="s">
        <v>8</v>
      </c>
      <c r="O86" s="211"/>
    </row>
    <row r="87" spans="1:16" s="170" customFormat="1" ht="15" x14ac:dyDescent="0.25">
      <c r="A87" s="49">
        <v>636</v>
      </c>
      <c r="B87" s="50"/>
      <c r="C87" s="51"/>
      <c r="D87" s="51"/>
      <c r="E87" s="52"/>
      <c r="F87" s="53">
        <v>25000</v>
      </c>
      <c r="G87" s="53"/>
      <c r="H87" s="204"/>
      <c r="I87" s="451"/>
      <c r="J87" s="452"/>
      <c r="K87" s="453"/>
      <c r="L87" s="234"/>
      <c r="M87" s="55"/>
      <c r="O87" s="211"/>
    </row>
    <row r="88" spans="1:16" s="170" customFormat="1" ht="15" x14ac:dyDescent="0.25">
      <c r="A88" s="34">
        <v>641</v>
      </c>
      <c r="B88" s="30"/>
      <c r="C88" s="31">
        <v>10</v>
      </c>
      <c r="D88" s="31"/>
      <c r="E88" s="31"/>
      <c r="F88" s="31"/>
      <c r="G88" s="31"/>
      <c r="H88" s="32"/>
      <c r="I88" s="439"/>
      <c r="J88" s="440"/>
      <c r="K88" s="441"/>
      <c r="L88" s="235"/>
      <c r="M88" s="33"/>
      <c r="O88" s="211"/>
    </row>
    <row r="89" spans="1:16" s="170" customFormat="1" ht="15" x14ac:dyDescent="0.25">
      <c r="A89" s="34">
        <v>652</v>
      </c>
      <c r="B89" s="30"/>
      <c r="C89" s="31"/>
      <c r="D89" s="31"/>
      <c r="E89" s="31">
        <v>16000</v>
      </c>
      <c r="F89" s="31"/>
      <c r="G89" s="31"/>
      <c r="H89" s="32"/>
      <c r="I89" s="439"/>
      <c r="J89" s="440"/>
      <c r="K89" s="441"/>
      <c r="L89" s="235"/>
      <c r="M89" s="33"/>
      <c r="O89" s="211"/>
    </row>
    <row r="90" spans="1:16" s="170" customFormat="1" ht="15" x14ac:dyDescent="0.25">
      <c r="A90" s="34">
        <v>661</v>
      </c>
      <c r="B90" s="30"/>
      <c r="C90" s="31">
        <v>100000</v>
      </c>
      <c r="D90" s="31"/>
      <c r="E90" s="31"/>
      <c r="F90" s="31"/>
      <c r="G90" s="31"/>
      <c r="H90" s="32"/>
      <c r="I90" s="439"/>
      <c r="J90" s="440"/>
      <c r="K90" s="441"/>
      <c r="L90" s="235"/>
      <c r="M90" s="33"/>
      <c r="O90" s="211"/>
    </row>
    <row r="91" spans="1:16" s="170" customFormat="1" ht="15.75" thickBot="1" x14ac:dyDescent="0.3">
      <c r="A91" s="34">
        <v>671</v>
      </c>
      <c r="B91" s="30">
        <v>510000</v>
      </c>
      <c r="C91" s="31"/>
      <c r="D91" s="31"/>
      <c r="E91" s="31"/>
      <c r="F91" s="31"/>
      <c r="G91" s="31"/>
      <c r="H91" s="32"/>
      <c r="I91" s="439"/>
      <c r="J91" s="440"/>
      <c r="K91" s="441"/>
      <c r="L91" s="235"/>
      <c r="M91" s="33"/>
      <c r="O91" s="211"/>
    </row>
    <row r="92" spans="1:16" s="13" customFormat="1" ht="30" customHeight="1" thickBot="1" x14ac:dyDescent="0.3">
      <c r="A92" s="45" t="s">
        <v>28</v>
      </c>
      <c r="B92" s="46">
        <f>SUM(B87:B91)</f>
        <v>510000</v>
      </c>
      <c r="C92" s="46">
        <f>SUM(C87:C91)</f>
        <v>100010</v>
      </c>
      <c r="D92" s="46"/>
      <c r="E92" s="46">
        <f>SUM(E87:E91)</f>
        <v>16000</v>
      </c>
      <c r="F92" s="46">
        <f>SUM(F87:F91)</f>
        <v>25000</v>
      </c>
      <c r="G92" s="46">
        <v>0</v>
      </c>
      <c r="H92" s="213"/>
      <c r="I92" s="445">
        <f>SUM(K87:K91)</f>
        <v>0</v>
      </c>
      <c r="J92" s="446"/>
      <c r="K92" s="447"/>
      <c r="L92" s="237"/>
      <c r="M92" s="46">
        <f>SUM(M87:M91)</f>
        <v>0</v>
      </c>
    </row>
    <row r="93" spans="1:16" s="13" customFormat="1" ht="28.5" customHeight="1" thickBot="1" x14ac:dyDescent="0.25">
      <c r="A93" s="45" t="s">
        <v>32</v>
      </c>
      <c r="B93" s="419">
        <f>SUM(B92:M92)</f>
        <v>651010</v>
      </c>
      <c r="C93" s="420"/>
      <c r="D93" s="420"/>
      <c r="E93" s="420"/>
      <c r="F93" s="420"/>
      <c r="G93" s="420"/>
      <c r="H93" s="420"/>
      <c r="I93" s="420"/>
      <c r="J93" s="420"/>
      <c r="K93" s="420"/>
      <c r="L93" s="420"/>
      <c r="M93" s="421"/>
    </row>
    <row r="94" spans="1:16" s="170" customFormat="1" ht="13.5" customHeight="1" x14ac:dyDescent="0.2">
      <c r="A94" s="56"/>
      <c r="B94" s="56"/>
      <c r="C94" s="59"/>
      <c r="D94" s="59"/>
      <c r="E94" s="57"/>
      <c r="F94" s="60"/>
      <c r="G94" s="60"/>
      <c r="H94" s="60"/>
      <c r="J94" s="202"/>
      <c r="L94" s="211"/>
      <c r="O94" s="211"/>
    </row>
    <row r="95" spans="1:16" ht="28.5" customHeight="1" x14ac:dyDescent="0.2">
      <c r="A95" s="182"/>
      <c r="B95" s="182"/>
      <c r="C95" s="182"/>
      <c r="D95" s="182"/>
      <c r="E95" s="182"/>
      <c r="F95" s="182"/>
      <c r="G95" s="182"/>
      <c r="H95" s="182"/>
      <c r="I95" s="183"/>
      <c r="J95" s="183"/>
      <c r="K95" s="184"/>
      <c r="L95" s="184"/>
      <c r="M95" s="113"/>
      <c r="N95" s="113"/>
      <c r="O95" s="113"/>
      <c r="P95" s="113"/>
    </row>
    <row r="96" spans="1:16" x14ac:dyDescent="0.2">
      <c r="A96" s="185"/>
      <c r="B96" s="185"/>
      <c r="C96" s="185"/>
      <c r="D96" s="185"/>
      <c r="E96" s="186"/>
      <c r="F96" s="186"/>
      <c r="G96" s="186"/>
      <c r="H96" s="186"/>
      <c r="I96" s="187"/>
      <c r="J96" s="187"/>
      <c r="K96" s="188"/>
      <c r="L96" s="188"/>
      <c r="M96" s="113"/>
      <c r="N96" s="113"/>
      <c r="O96" s="113"/>
      <c r="P96" s="113"/>
    </row>
    <row r="97" spans="5:12" x14ac:dyDescent="0.2">
      <c r="I97" s="77"/>
      <c r="J97" s="77"/>
      <c r="K97" s="78"/>
      <c r="L97" s="78"/>
    </row>
    <row r="98" spans="5:12" x14ac:dyDescent="0.2">
      <c r="I98" s="57"/>
      <c r="J98" s="57"/>
      <c r="K98" s="58"/>
      <c r="L98" s="58"/>
    </row>
    <row r="99" spans="5:12" x14ac:dyDescent="0.2">
      <c r="I99" s="72"/>
      <c r="J99" s="72"/>
      <c r="K99" s="73"/>
      <c r="L99" s="73"/>
    </row>
    <row r="100" spans="5:12" x14ac:dyDescent="0.2">
      <c r="I100" s="72"/>
      <c r="J100" s="72"/>
      <c r="K100" s="73"/>
      <c r="L100" s="73"/>
    </row>
    <row r="101" spans="5:12" x14ac:dyDescent="0.2">
      <c r="I101" s="57"/>
      <c r="J101" s="57"/>
      <c r="K101" s="58"/>
      <c r="L101" s="58"/>
    </row>
    <row r="102" spans="5:12" x14ac:dyDescent="0.2">
      <c r="I102" s="65"/>
      <c r="J102" s="65"/>
      <c r="K102" s="62"/>
      <c r="L102" s="62"/>
    </row>
    <row r="103" spans="5:12" x14ac:dyDescent="0.2">
      <c r="I103" s="57"/>
      <c r="J103" s="57"/>
      <c r="K103" s="58"/>
      <c r="L103" s="58"/>
    </row>
    <row r="104" spans="5:12" x14ac:dyDescent="0.2">
      <c r="I104" s="57"/>
      <c r="J104" s="57"/>
      <c r="K104" s="58"/>
      <c r="L104" s="58"/>
    </row>
    <row r="105" spans="5:12" x14ac:dyDescent="0.2">
      <c r="I105" s="65"/>
      <c r="J105" s="65"/>
      <c r="K105" s="62"/>
      <c r="L105" s="62"/>
    </row>
    <row r="106" spans="5:12" x14ac:dyDescent="0.2">
      <c r="I106" s="57"/>
      <c r="J106" s="57"/>
      <c r="K106" s="58"/>
      <c r="L106" s="58"/>
    </row>
    <row r="107" spans="5:12" x14ac:dyDescent="0.2">
      <c r="I107" s="72"/>
      <c r="J107" s="72"/>
      <c r="K107" s="73"/>
      <c r="L107" s="73"/>
    </row>
    <row r="108" spans="5:12" x14ac:dyDescent="0.2">
      <c r="I108" s="65"/>
      <c r="J108" s="65"/>
      <c r="K108" s="78"/>
      <c r="L108" s="78"/>
    </row>
    <row r="109" spans="5:12" x14ac:dyDescent="0.2">
      <c r="I109" s="63"/>
      <c r="J109" s="63"/>
      <c r="K109" s="73"/>
      <c r="L109" s="73"/>
    </row>
    <row r="110" spans="5:12" x14ac:dyDescent="0.2">
      <c r="I110" s="65"/>
      <c r="J110" s="65"/>
      <c r="K110" s="62"/>
      <c r="L110" s="62"/>
    </row>
    <row r="111" spans="5:12" x14ac:dyDescent="0.2">
      <c r="I111" s="57"/>
      <c r="J111" s="57"/>
      <c r="K111" s="58"/>
      <c r="L111" s="58"/>
    </row>
    <row r="112" spans="5:12" x14ac:dyDescent="0.2">
      <c r="E112" s="59"/>
      <c r="F112" s="59"/>
      <c r="G112" s="59"/>
      <c r="H112" s="59"/>
      <c r="I112" s="57"/>
      <c r="J112" s="57"/>
      <c r="K112" s="60"/>
      <c r="L112" s="60"/>
    </row>
    <row r="113" spans="2:12" x14ac:dyDescent="0.2">
      <c r="I113" s="63"/>
      <c r="J113" s="63"/>
      <c r="K113" s="62"/>
      <c r="L113" s="62"/>
    </row>
    <row r="114" spans="2:12" x14ac:dyDescent="0.2">
      <c r="I114" s="63"/>
      <c r="J114" s="63"/>
      <c r="K114" s="73"/>
      <c r="L114" s="73"/>
    </row>
    <row r="115" spans="2:12" x14ac:dyDescent="0.2">
      <c r="E115" s="59"/>
      <c r="F115" s="59"/>
      <c r="G115" s="59"/>
      <c r="H115" s="59"/>
      <c r="I115" s="63"/>
      <c r="J115" s="63"/>
      <c r="K115" s="79"/>
      <c r="L115" s="79"/>
    </row>
    <row r="116" spans="2:12" x14ac:dyDescent="0.2">
      <c r="E116" s="59"/>
      <c r="F116" s="59"/>
      <c r="G116" s="59"/>
      <c r="H116" s="59"/>
      <c r="I116" s="65"/>
      <c r="J116" s="65"/>
      <c r="K116" s="66"/>
      <c r="L116" s="66"/>
    </row>
    <row r="117" spans="2:12" x14ac:dyDescent="0.2">
      <c r="I117" s="57"/>
      <c r="J117" s="57"/>
      <c r="K117" s="58"/>
      <c r="L117" s="58"/>
    </row>
    <row r="118" spans="2:12" x14ac:dyDescent="0.2">
      <c r="I118" s="77"/>
      <c r="J118" s="77"/>
      <c r="K118" s="80"/>
      <c r="L118" s="80"/>
    </row>
    <row r="119" spans="2:12" ht="11.25" customHeight="1" x14ac:dyDescent="0.2">
      <c r="I119" s="72"/>
      <c r="J119" s="72"/>
      <c r="K119" s="73"/>
      <c r="L119" s="73"/>
    </row>
    <row r="120" spans="2:12" ht="24" customHeight="1" x14ac:dyDescent="0.2">
      <c r="B120" s="59"/>
      <c r="C120" s="59"/>
      <c r="D120" s="59"/>
      <c r="I120" s="72"/>
      <c r="J120" s="72"/>
      <c r="K120" s="81"/>
      <c r="L120" s="81"/>
    </row>
    <row r="121" spans="2:12" ht="15" customHeight="1" x14ac:dyDescent="0.2">
      <c r="E121" s="59"/>
      <c r="F121" s="59"/>
      <c r="G121" s="59"/>
      <c r="H121" s="59"/>
      <c r="I121" s="72"/>
      <c r="J121" s="72"/>
      <c r="K121" s="81"/>
      <c r="L121" s="81"/>
    </row>
    <row r="122" spans="2:12" ht="11.25" customHeight="1" x14ac:dyDescent="0.2">
      <c r="I122" s="77"/>
      <c r="J122" s="77"/>
      <c r="K122" s="78"/>
      <c r="L122" s="78"/>
    </row>
    <row r="123" spans="2:12" x14ac:dyDescent="0.2">
      <c r="I123" s="72"/>
      <c r="J123" s="72"/>
      <c r="K123" s="73"/>
      <c r="L123" s="73"/>
    </row>
    <row r="124" spans="2:12" ht="13.5" customHeight="1" x14ac:dyDescent="0.2">
      <c r="B124" s="59"/>
      <c r="C124" s="59"/>
      <c r="D124" s="59"/>
      <c r="I124" s="72"/>
      <c r="J124" s="72"/>
      <c r="K124" s="82"/>
      <c r="L124" s="82"/>
    </row>
    <row r="125" spans="2:12" ht="12.75" customHeight="1" x14ac:dyDescent="0.2">
      <c r="E125" s="59"/>
      <c r="F125" s="59"/>
      <c r="G125" s="59"/>
      <c r="H125" s="59"/>
      <c r="I125" s="72"/>
      <c r="J125" s="72"/>
      <c r="K125" s="60"/>
      <c r="L125" s="60"/>
    </row>
    <row r="126" spans="2:12" ht="12.75" customHeight="1" x14ac:dyDescent="0.2">
      <c r="E126" s="59"/>
      <c r="F126" s="59"/>
      <c r="G126" s="59"/>
      <c r="H126" s="59"/>
      <c r="I126" s="65"/>
      <c r="J126" s="65"/>
      <c r="K126" s="66"/>
      <c r="L126" s="66"/>
    </row>
    <row r="127" spans="2:12" x14ac:dyDescent="0.2">
      <c r="I127" s="57"/>
      <c r="J127" s="57"/>
      <c r="K127" s="58"/>
      <c r="L127" s="58"/>
    </row>
    <row r="128" spans="2:12" x14ac:dyDescent="0.2">
      <c r="E128" s="59"/>
      <c r="F128" s="59"/>
      <c r="G128" s="59"/>
      <c r="H128" s="59"/>
      <c r="I128" s="57"/>
      <c r="J128" s="57"/>
      <c r="K128" s="79"/>
      <c r="L128" s="79"/>
    </row>
    <row r="129" spans="1:12" x14ac:dyDescent="0.2">
      <c r="I129" s="77"/>
      <c r="J129" s="77"/>
      <c r="K129" s="78"/>
      <c r="L129" s="78"/>
    </row>
    <row r="130" spans="1:12" x14ac:dyDescent="0.2">
      <c r="I130" s="72"/>
      <c r="J130" s="72"/>
      <c r="K130" s="73"/>
      <c r="L130" s="73"/>
    </row>
    <row r="131" spans="1:12" x14ac:dyDescent="0.2">
      <c r="I131" s="57"/>
      <c r="J131" s="57"/>
      <c r="K131" s="58"/>
      <c r="L131" s="58"/>
    </row>
    <row r="132" spans="1:12" ht="19.5" customHeight="1" x14ac:dyDescent="0.2">
      <c r="A132" s="83"/>
      <c r="B132" s="134"/>
      <c r="C132" s="134"/>
      <c r="D132" s="201"/>
      <c r="E132" s="134"/>
      <c r="F132" s="134"/>
      <c r="G132" s="171"/>
      <c r="H132" s="201"/>
      <c r="I132" s="134"/>
      <c r="J132" s="201"/>
      <c r="K132" s="69"/>
      <c r="L132" s="69"/>
    </row>
    <row r="133" spans="1:12" ht="15" customHeight="1" x14ac:dyDescent="0.2">
      <c r="A133" s="59"/>
      <c r="I133" s="71"/>
      <c r="J133" s="71"/>
      <c r="K133" s="69"/>
      <c r="L133" s="69"/>
    </row>
    <row r="134" spans="1:12" x14ac:dyDescent="0.2">
      <c r="A134" s="59"/>
      <c r="B134" s="59"/>
      <c r="C134" s="59"/>
      <c r="D134" s="59"/>
      <c r="I134" s="71"/>
      <c r="J134" s="71"/>
      <c r="K134" s="60"/>
      <c r="L134" s="60"/>
    </row>
    <row r="135" spans="1:12" x14ac:dyDescent="0.2">
      <c r="E135" s="59"/>
      <c r="F135" s="59"/>
      <c r="G135" s="59"/>
      <c r="H135" s="59"/>
      <c r="I135" s="57"/>
      <c r="J135" s="57"/>
      <c r="K135" s="69"/>
      <c r="L135" s="69"/>
    </row>
    <row r="136" spans="1:12" x14ac:dyDescent="0.2">
      <c r="I136" s="61"/>
      <c r="J136" s="61"/>
      <c r="K136" s="62"/>
      <c r="L136" s="62"/>
    </row>
    <row r="137" spans="1:12" x14ac:dyDescent="0.2">
      <c r="B137" s="59"/>
      <c r="C137" s="59"/>
      <c r="D137" s="59"/>
      <c r="I137" s="57"/>
      <c r="J137" s="57"/>
      <c r="K137" s="60"/>
      <c r="L137" s="60"/>
    </row>
    <row r="138" spans="1:12" x14ac:dyDescent="0.2">
      <c r="E138" s="59"/>
      <c r="F138" s="59"/>
      <c r="G138" s="59"/>
      <c r="H138" s="59"/>
      <c r="I138" s="57"/>
      <c r="J138" s="57"/>
      <c r="K138" s="60"/>
      <c r="L138" s="60"/>
    </row>
    <row r="139" spans="1:12" x14ac:dyDescent="0.2">
      <c r="I139" s="65"/>
      <c r="J139" s="65"/>
      <c r="K139" s="66"/>
      <c r="L139" s="66"/>
    </row>
    <row r="140" spans="1:12" ht="22.5" customHeight="1" x14ac:dyDescent="0.2">
      <c r="E140" s="59"/>
      <c r="F140" s="59"/>
      <c r="G140" s="59"/>
      <c r="H140" s="59"/>
      <c r="I140" s="57"/>
      <c r="J140" s="57"/>
      <c r="K140" s="67"/>
      <c r="L140" s="67"/>
    </row>
    <row r="141" spans="1:12" x14ac:dyDescent="0.2">
      <c r="I141" s="57"/>
      <c r="J141" s="57"/>
      <c r="K141" s="66"/>
      <c r="L141" s="66"/>
    </row>
    <row r="142" spans="1:12" x14ac:dyDescent="0.2">
      <c r="B142" s="59"/>
      <c r="C142" s="59"/>
      <c r="D142" s="59"/>
      <c r="I142" s="63"/>
      <c r="J142" s="63"/>
      <c r="K142" s="69"/>
      <c r="L142" s="69"/>
    </row>
    <row r="143" spans="1:12" x14ac:dyDescent="0.2">
      <c r="E143" s="59"/>
      <c r="F143" s="59"/>
      <c r="G143" s="59"/>
      <c r="H143" s="59"/>
      <c r="I143" s="63"/>
      <c r="J143" s="63"/>
      <c r="K143" s="70"/>
      <c r="L143" s="70"/>
    </row>
    <row r="144" spans="1:12" x14ac:dyDescent="0.2">
      <c r="I144" s="65"/>
      <c r="J144" s="65"/>
      <c r="K144" s="62"/>
      <c r="L144" s="62"/>
    </row>
    <row r="145" spans="1:12" ht="13.5" customHeight="1" x14ac:dyDescent="0.2">
      <c r="A145" s="59"/>
      <c r="I145" s="71"/>
      <c r="J145" s="71"/>
      <c r="K145" s="69"/>
      <c r="L145" s="69"/>
    </row>
    <row r="146" spans="1:12" ht="13.5" customHeight="1" x14ac:dyDescent="0.2">
      <c r="B146" s="59"/>
      <c r="C146" s="59"/>
      <c r="D146" s="59"/>
      <c r="I146" s="57"/>
      <c r="J146" s="57"/>
      <c r="K146" s="69"/>
      <c r="L146" s="69"/>
    </row>
    <row r="147" spans="1:12" ht="13.5" customHeight="1" x14ac:dyDescent="0.2">
      <c r="E147" s="59"/>
      <c r="F147" s="59"/>
      <c r="G147" s="59"/>
      <c r="H147" s="59"/>
      <c r="I147" s="57"/>
      <c r="J147" s="57"/>
      <c r="K147" s="60"/>
      <c r="L147" s="60"/>
    </row>
    <row r="148" spans="1:12" x14ac:dyDescent="0.2">
      <c r="E148" s="59"/>
      <c r="F148" s="59"/>
      <c r="G148" s="59"/>
      <c r="H148" s="59"/>
      <c r="I148" s="65"/>
      <c r="J148" s="65"/>
      <c r="K148" s="62"/>
      <c r="L148" s="62"/>
    </row>
    <row r="149" spans="1:12" x14ac:dyDescent="0.2">
      <c r="E149" s="59"/>
      <c r="F149" s="59"/>
      <c r="G149" s="59"/>
      <c r="H149" s="59"/>
      <c r="I149" s="57"/>
      <c r="J149" s="57"/>
      <c r="K149" s="60"/>
      <c r="L149" s="60"/>
    </row>
    <row r="150" spans="1:12" x14ac:dyDescent="0.2">
      <c r="I150" s="77"/>
      <c r="J150" s="77"/>
      <c r="K150" s="78"/>
      <c r="L150" s="78"/>
    </row>
    <row r="151" spans="1:12" x14ac:dyDescent="0.2">
      <c r="E151" s="59"/>
      <c r="F151" s="59"/>
      <c r="G151" s="59"/>
      <c r="H151" s="59"/>
      <c r="I151" s="63"/>
      <c r="J151" s="63"/>
      <c r="K151" s="79"/>
      <c r="L151" s="79"/>
    </row>
    <row r="152" spans="1:12" x14ac:dyDescent="0.2">
      <c r="E152" s="59"/>
      <c r="F152" s="59"/>
      <c r="G152" s="59"/>
      <c r="H152" s="59"/>
      <c r="I152" s="65"/>
      <c r="J152" s="65"/>
      <c r="K152" s="66"/>
      <c r="L152" s="66"/>
    </row>
    <row r="153" spans="1:12" x14ac:dyDescent="0.2">
      <c r="I153" s="77"/>
      <c r="J153" s="77"/>
      <c r="K153" s="84"/>
      <c r="L153" s="84"/>
    </row>
    <row r="154" spans="1:12" x14ac:dyDescent="0.2">
      <c r="B154" s="59"/>
      <c r="C154" s="59"/>
      <c r="D154" s="59"/>
      <c r="I154" s="72"/>
      <c r="J154" s="72"/>
      <c r="K154" s="82"/>
      <c r="L154" s="82"/>
    </row>
    <row r="155" spans="1:12" x14ac:dyDescent="0.2">
      <c r="E155" s="59"/>
      <c r="F155" s="59"/>
      <c r="G155" s="59"/>
      <c r="H155" s="59"/>
      <c r="I155" s="72"/>
      <c r="J155" s="72"/>
      <c r="K155" s="60"/>
      <c r="L155" s="60"/>
    </row>
    <row r="156" spans="1:12" x14ac:dyDescent="0.2">
      <c r="E156" s="59"/>
      <c r="F156" s="59"/>
      <c r="G156" s="59"/>
      <c r="H156" s="59"/>
      <c r="I156" s="65"/>
      <c r="J156" s="65"/>
      <c r="K156" s="66"/>
      <c r="L156" s="66"/>
    </row>
    <row r="157" spans="1:12" x14ac:dyDescent="0.2">
      <c r="E157" s="59"/>
      <c r="F157" s="59"/>
      <c r="G157" s="59"/>
      <c r="H157" s="59"/>
      <c r="I157" s="65"/>
      <c r="J157" s="65"/>
      <c r="K157" s="66"/>
      <c r="L157" s="66"/>
    </row>
    <row r="158" spans="1:12" x14ac:dyDescent="0.2">
      <c r="I158" s="57"/>
      <c r="J158" s="57"/>
      <c r="K158" s="58"/>
      <c r="L158" s="58"/>
    </row>
    <row r="159" spans="1:12" s="85" customFormat="1" ht="18" customHeight="1" x14ac:dyDescent="0.25">
      <c r="A159" s="422"/>
      <c r="B159" s="423"/>
      <c r="C159" s="423"/>
      <c r="D159" s="423"/>
      <c r="E159" s="423"/>
      <c r="F159" s="423"/>
      <c r="G159" s="423"/>
      <c r="H159" s="423"/>
      <c r="I159" s="423"/>
      <c r="J159" s="423"/>
      <c r="K159" s="423"/>
      <c r="L159" s="238"/>
    </row>
    <row r="160" spans="1:12" ht="28.5" customHeight="1" x14ac:dyDescent="0.2">
      <c r="A160" s="74"/>
      <c r="B160" s="74"/>
      <c r="C160" s="74"/>
      <c r="D160" s="74"/>
      <c r="E160" s="74"/>
      <c r="F160" s="74"/>
      <c r="G160" s="74"/>
      <c r="H160" s="74"/>
      <c r="I160" s="75"/>
      <c r="J160" s="75"/>
      <c r="K160" s="76"/>
      <c r="L160" s="184"/>
    </row>
    <row r="162" spans="1:12" ht="15.75" x14ac:dyDescent="0.2">
      <c r="A162" s="87"/>
      <c r="B162" s="59"/>
      <c r="C162" s="59"/>
      <c r="D162" s="59"/>
      <c r="E162" s="59"/>
      <c r="F162" s="59"/>
      <c r="G162" s="59"/>
      <c r="H162" s="59"/>
      <c r="I162" s="88"/>
      <c r="J162" s="88"/>
      <c r="K162" s="1"/>
      <c r="L162" s="1"/>
    </row>
    <row r="163" spans="1:12" x14ac:dyDescent="0.2">
      <c r="A163" s="59"/>
      <c r="B163" s="59"/>
      <c r="C163" s="59"/>
      <c r="D163" s="59"/>
      <c r="E163" s="59"/>
      <c r="F163" s="59"/>
      <c r="G163" s="59"/>
      <c r="H163" s="59"/>
      <c r="I163" s="88"/>
      <c r="J163" s="88"/>
      <c r="K163" s="1"/>
      <c r="L163" s="1"/>
    </row>
    <row r="164" spans="1:12" ht="17.25" customHeight="1" x14ac:dyDescent="0.2">
      <c r="A164" s="59"/>
      <c r="B164" s="59"/>
      <c r="C164" s="59"/>
      <c r="D164" s="59"/>
      <c r="E164" s="59"/>
      <c r="F164" s="59"/>
      <c r="G164" s="59"/>
      <c r="H164" s="59"/>
      <c r="I164" s="88"/>
      <c r="J164" s="88"/>
      <c r="K164" s="1"/>
      <c r="L164" s="1"/>
    </row>
    <row r="165" spans="1:12" ht="13.5" customHeight="1" x14ac:dyDescent="0.2">
      <c r="A165" s="59"/>
      <c r="B165" s="59"/>
      <c r="C165" s="59"/>
      <c r="D165" s="59"/>
      <c r="E165" s="59"/>
      <c r="F165" s="59"/>
      <c r="G165" s="59"/>
      <c r="H165" s="59"/>
      <c r="I165" s="88"/>
      <c r="J165" s="88"/>
      <c r="K165" s="1"/>
      <c r="L165" s="1"/>
    </row>
    <row r="166" spans="1:12" x14ac:dyDescent="0.2">
      <c r="A166" s="59"/>
      <c r="B166" s="59"/>
      <c r="C166" s="59"/>
      <c r="D166" s="59"/>
      <c r="E166" s="59"/>
      <c r="F166" s="59"/>
      <c r="G166" s="59"/>
      <c r="H166" s="59"/>
      <c r="I166" s="88"/>
      <c r="J166" s="88"/>
      <c r="K166" s="1"/>
      <c r="L166" s="1"/>
    </row>
    <row r="167" spans="1:12" x14ac:dyDescent="0.2">
      <c r="A167" s="59"/>
      <c r="B167" s="59"/>
      <c r="C167" s="59"/>
      <c r="D167" s="59"/>
      <c r="E167" s="59"/>
      <c r="F167" s="59"/>
      <c r="G167" s="59"/>
      <c r="H167" s="59"/>
    </row>
    <row r="168" spans="1:12" x14ac:dyDescent="0.2">
      <c r="A168" s="59"/>
      <c r="B168" s="59"/>
      <c r="C168" s="59"/>
      <c r="D168" s="59"/>
      <c r="E168" s="59"/>
      <c r="F168" s="59"/>
      <c r="G168" s="59"/>
      <c r="H168" s="59"/>
      <c r="I168" s="88"/>
      <c r="J168" s="88"/>
      <c r="K168" s="1"/>
      <c r="L168" s="1"/>
    </row>
    <row r="169" spans="1:12" x14ac:dyDescent="0.2">
      <c r="A169" s="59"/>
      <c r="B169" s="59"/>
      <c r="C169" s="59"/>
      <c r="D169" s="59"/>
      <c r="E169" s="59"/>
      <c r="F169" s="59"/>
      <c r="G169" s="59"/>
      <c r="H169" s="59"/>
      <c r="I169" s="88"/>
      <c r="J169" s="88"/>
      <c r="K169" s="89"/>
      <c r="L169" s="89"/>
    </row>
    <row r="170" spans="1:12" x14ac:dyDescent="0.2">
      <c r="A170" s="59"/>
      <c r="B170" s="59"/>
      <c r="C170" s="59"/>
      <c r="D170" s="59"/>
      <c r="E170" s="59"/>
      <c r="F170" s="59"/>
      <c r="G170" s="59"/>
      <c r="H170" s="59"/>
      <c r="I170" s="88"/>
      <c r="J170" s="88"/>
      <c r="K170" s="1"/>
      <c r="L170" s="1"/>
    </row>
    <row r="171" spans="1:12" ht="22.5" customHeight="1" x14ac:dyDescent="0.2">
      <c r="A171" s="59"/>
      <c r="B171" s="59"/>
      <c r="C171" s="59"/>
      <c r="D171" s="59"/>
      <c r="E171" s="59"/>
      <c r="F171" s="59"/>
      <c r="G171" s="59"/>
      <c r="H171" s="59"/>
      <c r="I171" s="88"/>
      <c r="J171" s="88"/>
      <c r="K171" s="67"/>
      <c r="L171" s="67"/>
    </row>
    <row r="172" spans="1:12" ht="22.5" customHeight="1" x14ac:dyDescent="0.2">
      <c r="I172" s="65"/>
      <c r="J172" s="65"/>
      <c r="K172" s="68"/>
      <c r="L172" s="68"/>
    </row>
  </sheetData>
  <mergeCells count="28">
    <mergeCell ref="I91:K91"/>
    <mergeCell ref="I92:K92"/>
    <mergeCell ref="I86:K86"/>
    <mergeCell ref="I87:K87"/>
    <mergeCell ref="I88:K88"/>
    <mergeCell ref="I89:K89"/>
    <mergeCell ref="I90:K90"/>
    <mergeCell ref="I75:K75"/>
    <mergeCell ref="I76:K76"/>
    <mergeCell ref="I77:K77"/>
    <mergeCell ref="I78:K78"/>
    <mergeCell ref="I79:K79"/>
    <mergeCell ref="B24:Q24"/>
    <mergeCell ref="B51:Q51"/>
    <mergeCell ref="A159:K159"/>
    <mergeCell ref="A1:Q1"/>
    <mergeCell ref="B3:Q3"/>
    <mergeCell ref="B25:Q25"/>
    <mergeCell ref="B27:Q27"/>
    <mergeCell ref="B38:Q38"/>
    <mergeCell ref="B40:Q40"/>
    <mergeCell ref="B74:M74"/>
    <mergeCell ref="B83:M83"/>
    <mergeCell ref="B85:M85"/>
    <mergeCell ref="B93:M93"/>
    <mergeCell ref="I80:K80"/>
    <mergeCell ref="I81:K81"/>
    <mergeCell ref="I82:K82"/>
  </mergeCells>
  <phoneticPr fontId="30" type="noConversion"/>
  <pageMargins left="0.7" right="0.7" top="0.7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EF21-1ABB-4499-B34D-00FB6710EC6F}">
  <dimension ref="A1:AK68"/>
  <sheetViews>
    <sheetView workbookViewId="0">
      <selection activeCell="A5" sqref="A5:W5"/>
    </sheetView>
  </sheetViews>
  <sheetFormatPr defaultColWidth="11.42578125" defaultRowHeight="12.75" x14ac:dyDescent="0.2"/>
  <cols>
    <col min="1" max="1" width="8.5703125" style="9" customWidth="1"/>
    <col min="2" max="2" width="32" style="10" customWidth="1"/>
    <col min="3" max="3" width="10.140625" style="11" customWidth="1"/>
    <col min="4" max="4" width="9.85546875" style="11" customWidth="1"/>
    <col min="5" max="8" width="10.140625" style="11" customWidth="1"/>
    <col min="9" max="13" width="10.5703125" style="11" customWidth="1"/>
    <col min="14" max="18" width="10.42578125" style="11" customWidth="1"/>
    <col min="19" max="23" width="8.85546875" style="11" customWidth="1"/>
    <col min="24" max="25" width="9.7109375" style="11" customWidth="1"/>
    <col min="26" max="26" width="6.7109375" style="11" customWidth="1"/>
    <col min="27" max="28" width="8.85546875" style="11" customWidth="1"/>
    <col min="29" max="29" width="7.28515625" style="11" customWidth="1"/>
    <col min="30" max="30" width="6.7109375" style="11" customWidth="1"/>
    <col min="31" max="31" width="12.42578125" style="56" customWidth="1"/>
    <col min="32" max="32" width="12.28515625" style="56" customWidth="1"/>
    <col min="33" max="276" width="11.42578125" style="193"/>
    <col min="277" max="277" width="12.5703125" style="193" customWidth="1"/>
    <col min="278" max="278" width="34.28515625" style="193" customWidth="1"/>
    <col min="279" max="279" width="20.28515625" style="193" customWidth="1"/>
    <col min="280" max="286" width="13.7109375" style="193" customWidth="1"/>
    <col min="287" max="532" width="11.42578125" style="193"/>
    <col min="533" max="533" width="12.5703125" style="193" customWidth="1"/>
    <col min="534" max="534" width="34.28515625" style="193" customWidth="1"/>
    <col min="535" max="535" width="20.28515625" style="193" customWidth="1"/>
    <col min="536" max="542" width="13.7109375" style="193" customWidth="1"/>
    <col min="543" max="788" width="11.42578125" style="193"/>
    <col min="789" max="789" width="12.5703125" style="193" customWidth="1"/>
    <col min="790" max="790" width="34.28515625" style="193" customWidth="1"/>
    <col min="791" max="791" width="20.28515625" style="193" customWidth="1"/>
    <col min="792" max="798" width="13.7109375" style="193" customWidth="1"/>
    <col min="799" max="1044" width="11.42578125" style="193"/>
    <col min="1045" max="1045" width="12.5703125" style="193" customWidth="1"/>
    <col min="1046" max="1046" width="34.28515625" style="193" customWidth="1"/>
    <col min="1047" max="1047" width="20.28515625" style="193" customWidth="1"/>
    <col min="1048" max="1054" width="13.7109375" style="193" customWidth="1"/>
    <col min="1055" max="1300" width="11.42578125" style="193"/>
    <col min="1301" max="1301" width="12.5703125" style="193" customWidth="1"/>
    <col min="1302" max="1302" width="34.28515625" style="193" customWidth="1"/>
    <col min="1303" max="1303" width="20.28515625" style="193" customWidth="1"/>
    <col min="1304" max="1310" width="13.7109375" style="193" customWidth="1"/>
    <col min="1311" max="1556" width="11.42578125" style="193"/>
    <col min="1557" max="1557" width="12.5703125" style="193" customWidth="1"/>
    <col min="1558" max="1558" width="34.28515625" style="193" customWidth="1"/>
    <col min="1559" max="1559" width="20.28515625" style="193" customWidth="1"/>
    <col min="1560" max="1566" width="13.7109375" style="193" customWidth="1"/>
    <col min="1567" max="1812" width="11.42578125" style="193"/>
    <col min="1813" max="1813" width="12.5703125" style="193" customWidth="1"/>
    <col min="1814" max="1814" width="34.28515625" style="193" customWidth="1"/>
    <col min="1815" max="1815" width="20.28515625" style="193" customWidth="1"/>
    <col min="1816" max="1822" width="13.7109375" style="193" customWidth="1"/>
    <col min="1823" max="2068" width="11.42578125" style="193"/>
    <col min="2069" max="2069" width="12.5703125" style="193" customWidth="1"/>
    <col min="2070" max="2070" width="34.28515625" style="193" customWidth="1"/>
    <col min="2071" max="2071" width="20.28515625" style="193" customWidth="1"/>
    <col min="2072" max="2078" width="13.7109375" style="193" customWidth="1"/>
    <col min="2079" max="2324" width="11.42578125" style="193"/>
    <col min="2325" max="2325" width="12.5703125" style="193" customWidth="1"/>
    <col min="2326" max="2326" width="34.28515625" style="193" customWidth="1"/>
    <col min="2327" max="2327" width="20.28515625" style="193" customWidth="1"/>
    <col min="2328" max="2334" width="13.7109375" style="193" customWidth="1"/>
    <col min="2335" max="2580" width="11.42578125" style="193"/>
    <col min="2581" max="2581" width="12.5703125" style="193" customWidth="1"/>
    <col min="2582" max="2582" width="34.28515625" style="193" customWidth="1"/>
    <col min="2583" max="2583" width="20.28515625" style="193" customWidth="1"/>
    <col min="2584" max="2590" width="13.7109375" style="193" customWidth="1"/>
    <col min="2591" max="2836" width="11.42578125" style="193"/>
    <col min="2837" max="2837" width="12.5703125" style="193" customWidth="1"/>
    <col min="2838" max="2838" width="34.28515625" style="193" customWidth="1"/>
    <col min="2839" max="2839" width="20.28515625" style="193" customWidth="1"/>
    <col min="2840" max="2846" width="13.7109375" style="193" customWidth="1"/>
    <col min="2847" max="3092" width="11.42578125" style="193"/>
    <col min="3093" max="3093" width="12.5703125" style="193" customWidth="1"/>
    <col min="3094" max="3094" width="34.28515625" style="193" customWidth="1"/>
    <col min="3095" max="3095" width="20.28515625" style="193" customWidth="1"/>
    <col min="3096" max="3102" width="13.7109375" style="193" customWidth="1"/>
    <col min="3103" max="3348" width="11.42578125" style="193"/>
    <col min="3349" max="3349" width="12.5703125" style="193" customWidth="1"/>
    <col min="3350" max="3350" width="34.28515625" style="193" customWidth="1"/>
    <col min="3351" max="3351" width="20.28515625" style="193" customWidth="1"/>
    <col min="3352" max="3358" width="13.7109375" style="193" customWidth="1"/>
    <col min="3359" max="3604" width="11.42578125" style="193"/>
    <col min="3605" max="3605" width="12.5703125" style="193" customWidth="1"/>
    <col min="3606" max="3606" width="34.28515625" style="193" customWidth="1"/>
    <col min="3607" max="3607" width="20.28515625" style="193" customWidth="1"/>
    <col min="3608" max="3614" width="13.7109375" style="193" customWidth="1"/>
    <col min="3615" max="3860" width="11.42578125" style="193"/>
    <col min="3861" max="3861" width="12.5703125" style="193" customWidth="1"/>
    <col min="3862" max="3862" width="34.28515625" style="193" customWidth="1"/>
    <col min="3863" max="3863" width="20.28515625" style="193" customWidth="1"/>
    <col min="3864" max="3870" width="13.7109375" style="193" customWidth="1"/>
    <col min="3871" max="4116" width="11.42578125" style="193"/>
    <col min="4117" max="4117" width="12.5703125" style="193" customWidth="1"/>
    <col min="4118" max="4118" width="34.28515625" style="193" customWidth="1"/>
    <col min="4119" max="4119" width="20.28515625" style="193" customWidth="1"/>
    <col min="4120" max="4126" width="13.7109375" style="193" customWidth="1"/>
    <col min="4127" max="4372" width="11.42578125" style="193"/>
    <col min="4373" max="4373" width="12.5703125" style="193" customWidth="1"/>
    <col min="4374" max="4374" width="34.28515625" style="193" customWidth="1"/>
    <col min="4375" max="4375" width="20.28515625" style="193" customWidth="1"/>
    <col min="4376" max="4382" width="13.7109375" style="193" customWidth="1"/>
    <col min="4383" max="4628" width="11.42578125" style="193"/>
    <col min="4629" max="4629" width="12.5703125" style="193" customWidth="1"/>
    <col min="4630" max="4630" width="34.28515625" style="193" customWidth="1"/>
    <col min="4631" max="4631" width="20.28515625" style="193" customWidth="1"/>
    <col min="4632" max="4638" width="13.7109375" style="193" customWidth="1"/>
    <col min="4639" max="4884" width="11.42578125" style="193"/>
    <col min="4885" max="4885" width="12.5703125" style="193" customWidth="1"/>
    <col min="4886" max="4886" width="34.28515625" style="193" customWidth="1"/>
    <col min="4887" max="4887" width="20.28515625" style="193" customWidth="1"/>
    <col min="4888" max="4894" width="13.7109375" style="193" customWidth="1"/>
    <col min="4895" max="5140" width="11.42578125" style="193"/>
    <col min="5141" max="5141" width="12.5703125" style="193" customWidth="1"/>
    <col min="5142" max="5142" width="34.28515625" style="193" customWidth="1"/>
    <col min="5143" max="5143" width="20.28515625" style="193" customWidth="1"/>
    <col min="5144" max="5150" width="13.7109375" style="193" customWidth="1"/>
    <col min="5151" max="5396" width="11.42578125" style="193"/>
    <col min="5397" max="5397" width="12.5703125" style="193" customWidth="1"/>
    <col min="5398" max="5398" width="34.28515625" style="193" customWidth="1"/>
    <col min="5399" max="5399" width="20.28515625" style="193" customWidth="1"/>
    <col min="5400" max="5406" width="13.7109375" style="193" customWidth="1"/>
    <col min="5407" max="5652" width="11.42578125" style="193"/>
    <col min="5653" max="5653" width="12.5703125" style="193" customWidth="1"/>
    <col min="5654" max="5654" width="34.28515625" style="193" customWidth="1"/>
    <col min="5655" max="5655" width="20.28515625" style="193" customWidth="1"/>
    <col min="5656" max="5662" width="13.7109375" style="193" customWidth="1"/>
    <col min="5663" max="5908" width="11.42578125" style="193"/>
    <col min="5909" max="5909" width="12.5703125" style="193" customWidth="1"/>
    <col min="5910" max="5910" width="34.28515625" style="193" customWidth="1"/>
    <col min="5911" max="5911" width="20.28515625" style="193" customWidth="1"/>
    <col min="5912" max="5918" width="13.7109375" style="193" customWidth="1"/>
    <col min="5919" max="6164" width="11.42578125" style="193"/>
    <col min="6165" max="6165" width="12.5703125" style="193" customWidth="1"/>
    <col min="6166" max="6166" width="34.28515625" style="193" customWidth="1"/>
    <col min="6167" max="6167" width="20.28515625" style="193" customWidth="1"/>
    <col min="6168" max="6174" width="13.7109375" style="193" customWidth="1"/>
    <col min="6175" max="6420" width="11.42578125" style="193"/>
    <col min="6421" max="6421" width="12.5703125" style="193" customWidth="1"/>
    <col min="6422" max="6422" width="34.28515625" style="193" customWidth="1"/>
    <col min="6423" max="6423" width="20.28515625" style="193" customWidth="1"/>
    <col min="6424" max="6430" width="13.7109375" style="193" customWidth="1"/>
    <col min="6431" max="6676" width="11.42578125" style="193"/>
    <col min="6677" max="6677" width="12.5703125" style="193" customWidth="1"/>
    <col min="6678" max="6678" width="34.28515625" style="193" customWidth="1"/>
    <col min="6679" max="6679" width="20.28515625" style="193" customWidth="1"/>
    <col min="6680" max="6686" width="13.7109375" style="193" customWidth="1"/>
    <col min="6687" max="6932" width="11.42578125" style="193"/>
    <col min="6933" max="6933" width="12.5703125" style="193" customWidth="1"/>
    <col min="6934" max="6934" width="34.28515625" style="193" customWidth="1"/>
    <col min="6935" max="6935" width="20.28515625" style="193" customWidth="1"/>
    <col min="6936" max="6942" width="13.7109375" style="193" customWidth="1"/>
    <col min="6943" max="7188" width="11.42578125" style="193"/>
    <col min="7189" max="7189" width="12.5703125" style="193" customWidth="1"/>
    <col min="7190" max="7190" width="34.28515625" style="193" customWidth="1"/>
    <col min="7191" max="7191" width="20.28515625" style="193" customWidth="1"/>
    <col min="7192" max="7198" width="13.7109375" style="193" customWidth="1"/>
    <col min="7199" max="7444" width="11.42578125" style="193"/>
    <col min="7445" max="7445" width="12.5703125" style="193" customWidth="1"/>
    <col min="7446" max="7446" width="34.28515625" style="193" customWidth="1"/>
    <col min="7447" max="7447" width="20.28515625" style="193" customWidth="1"/>
    <col min="7448" max="7454" width="13.7109375" style="193" customWidth="1"/>
    <col min="7455" max="7700" width="11.42578125" style="193"/>
    <col min="7701" max="7701" width="12.5703125" style="193" customWidth="1"/>
    <col min="7702" max="7702" width="34.28515625" style="193" customWidth="1"/>
    <col min="7703" max="7703" width="20.28515625" style="193" customWidth="1"/>
    <col min="7704" max="7710" width="13.7109375" style="193" customWidth="1"/>
    <col min="7711" max="7956" width="11.42578125" style="193"/>
    <col min="7957" max="7957" width="12.5703125" style="193" customWidth="1"/>
    <col min="7958" max="7958" width="34.28515625" style="193" customWidth="1"/>
    <col min="7959" max="7959" width="20.28515625" style="193" customWidth="1"/>
    <col min="7960" max="7966" width="13.7109375" style="193" customWidth="1"/>
    <col min="7967" max="8212" width="11.42578125" style="193"/>
    <col min="8213" max="8213" width="12.5703125" style="193" customWidth="1"/>
    <col min="8214" max="8214" width="34.28515625" style="193" customWidth="1"/>
    <col min="8215" max="8215" width="20.28515625" style="193" customWidth="1"/>
    <col min="8216" max="8222" width="13.7109375" style="193" customWidth="1"/>
    <col min="8223" max="8468" width="11.42578125" style="193"/>
    <col min="8469" max="8469" width="12.5703125" style="193" customWidth="1"/>
    <col min="8470" max="8470" width="34.28515625" style="193" customWidth="1"/>
    <col min="8471" max="8471" width="20.28515625" style="193" customWidth="1"/>
    <col min="8472" max="8478" width="13.7109375" style="193" customWidth="1"/>
    <col min="8479" max="8724" width="11.42578125" style="193"/>
    <col min="8725" max="8725" width="12.5703125" style="193" customWidth="1"/>
    <col min="8726" max="8726" width="34.28515625" style="193" customWidth="1"/>
    <col min="8727" max="8727" width="20.28515625" style="193" customWidth="1"/>
    <col min="8728" max="8734" width="13.7109375" style="193" customWidth="1"/>
    <col min="8735" max="8980" width="11.42578125" style="193"/>
    <col min="8981" max="8981" width="12.5703125" style="193" customWidth="1"/>
    <col min="8982" max="8982" width="34.28515625" style="193" customWidth="1"/>
    <col min="8983" max="8983" width="20.28515625" style="193" customWidth="1"/>
    <col min="8984" max="8990" width="13.7109375" style="193" customWidth="1"/>
    <col min="8991" max="9236" width="11.42578125" style="193"/>
    <col min="9237" max="9237" width="12.5703125" style="193" customWidth="1"/>
    <col min="9238" max="9238" width="34.28515625" style="193" customWidth="1"/>
    <col min="9239" max="9239" width="20.28515625" style="193" customWidth="1"/>
    <col min="9240" max="9246" width="13.7109375" style="193" customWidth="1"/>
    <col min="9247" max="9492" width="11.42578125" style="193"/>
    <col min="9493" max="9493" width="12.5703125" style="193" customWidth="1"/>
    <col min="9494" max="9494" width="34.28515625" style="193" customWidth="1"/>
    <col min="9495" max="9495" width="20.28515625" style="193" customWidth="1"/>
    <col min="9496" max="9502" width="13.7109375" style="193" customWidth="1"/>
    <col min="9503" max="9748" width="11.42578125" style="193"/>
    <col min="9749" max="9749" width="12.5703125" style="193" customWidth="1"/>
    <col min="9750" max="9750" width="34.28515625" style="193" customWidth="1"/>
    <col min="9751" max="9751" width="20.28515625" style="193" customWidth="1"/>
    <col min="9752" max="9758" width="13.7109375" style="193" customWidth="1"/>
    <col min="9759" max="10004" width="11.42578125" style="193"/>
    <col min="10005" max="10005" width="12.5703125" style="193" customWidth="1"/>
    <col min="10006" max="10006" width="34.28515625" style="193" customWidth="1"/>
    <col min="10007" max="10007" width="20.28515625" style="193" customWidth="1"/>
    <col min="10008" max="10014" width="13.7109375" style="193" customWidth="1"/>
    <col min="10015" max="10260" width="11.42578125" style="193"/>
    <col min="10261" max="10261" width="12.5703125" style="193" customWidth="1"/>
    <col min="10262" max="10262" width="34.28515625" style="193" customWidth="1"/>
    <col min="10263" max="10263" width="20.28515625" style="193" customWidth="1"/>
    <col min="10264" max="10270" width="13.7109375" style="193" customWidth="1"/>
    <col min="10271" max="10516" width="11.42578125" style="193"/>
    <col min="10517" max="10517" width="12.5703125" style="193" customWidth="1"/>
    <col min="10518" max="10518" width="34.28515625" style="193" customWidth="1"/>
    <col min="10519" max="10519" width="20.28515625" style="193" customWidth="1"/>
    <col min="10520" max="10526" width="13.7109375" style="193" customWidth="1"/>
    <col min="10527" max="10772" width="11.42578125" style="193"/>
    <col min="10773" max="10773" width="12.5703125" style="193" customWidth="1"/>
    <col min="10774" max="10774" width="34.28515625" style="193" customWidth="1"/>
    <col min="10775" max="10775" width="20.28515625" style="193" customWidth="1"/>
    <col min="10776" max="10782" width="13.7109375" style="193" customWidth="1"/>
    <col min="10783" max="11028" width="11.42578125" style="193"/>
    <col min="11029" max="11029" width="12.5703125" style="193" customWidth="1"/>
    <col min="11030" max="11030" width="34.28515625" style="193" customWidth="1"/>
    <col min="11031" max="11031" width="20.28515625" style="193" customWidth="1"/>
    <col min="11032" max="11038" width="13.7109375" style="193" customWidth="1"/>
    <col min="11039" max="11284" width="11.42578125" style="193"/>
    <col min="11285" max="11285" width="12.5703125" style="193" customWidth="1"/>
    <col min="11286" max="11286" width="34.28515625" style="193" customWidth="1"/>
    <col min="11287" max="11287" width="20.28515625" style="193" customWidth="1"/>
    <col min="11288" max="11294" width="13.7109375" style="193" customWidth="1"/>
    <col min="11295" max="11540" width="11.42578125" style="193"/>
    <col min="11541" max="11541" width="12.5703125" style="193" customWidth="1"/>
    <col min="11542" max="11542" width="34.28515625" style="193" customWidth="1"/>
    <col min="11543" max="11543" width="20.28515625" style="193" customWidth="1"/>
    <col min="11544" max="11550" width="13.7109375" style="193" customWidth="1"/>
    <col min="11551" max="11796" width="11.42578125" style="193"/>
    <col min="11797" max="11797" width="12.5703125" style="193" customWidth="1"/>
    <col min="11798" max="11798" width="34.28515625" style="193" customWidth="1"/>
    <col min="11799" max="11799" width="20.28515625" style="193" customWidth="1"/>
    <col min="11800" max="11806" width="13.7109375" style="193" customWidth="1"/>
    <col min="11807" max="12052" width="11.42578125" style="193"/>
    <col min="12053" max="12053" width="12.5703125" style="193" customWidth="1"/>
    <col min="12054" max="12054" width="34.28515625" style="193" customWidth="1"/>
    <col min="12055" max="12055" width="20.28515625" style="193" customWidth="1"/>
    <col min="12056" max="12062" width="13.7109375" style="193" customWidth="1"/>
    <col min="12063" max="12308" width="11.42578125" style="193"/>
    <col min="12309" max="12309" width="12.5703125" style="193" customWidth="1"/>
    <col min="12310" max="12310" width="34.28515625" style="193" customWidth="1"/>
    <col min="12311" max="12311" width="20.28515625" style="193" customWidth="1"/>
    <col min="12312" max="12318" width="13.7109375" style="193" customWidth="1"/>
    <col min="12319" max="12564" width="11.42578125" style="193"/>
    <col min="12565" max="12565" width="12.5703125" style="193" customWidth="1"/>
    <col min="12566" max="12566" width="34.28515625" style="193" customWidth="1"/>
    <col min="12567" max="12567" width="20.28515625" style="193" customWidth="1"/>
    <col min="12568" max="12574" width="13.7109375" style="193" customWidth="1"/>
    <col min="12575" max="12820" width="11.42578125" style="193"/>
    <col min="12821" max="12821" width="12.5703125" style="193" customWidth="1"/>
    <col min="12822" max="12822" width="34.28515625" style="193" customWidth="1"/>
    <col min="12823" max="12823" width="20.28515625" style="193" customWidth="1"/>
    <col min="12824" max="12830" width="13.7109375" style="193" customWidth="1"/>
    <col min="12831" max="13076" width="11.42578125" style="193"/>
    <col min="13077" max="13077" width="12.5703125" style="193" customWidth="1"/>
    <col min="13078" max="13078" width="34.28515625" style="193" customWidth="1"/>
    <col min="13079" max="13079" width="20.28515625" style="193" customWidth="1"/>
    <col min="13080" max="13086" width="13.7109375" style="193" customWidth="1"/>
    <col min="13087" max="13332" width="11.42578125" style="193"/>
    <col min="13333" max="13333" width="12.5703125" style="193" customWidth="1"/>
    <col min="13334" max="13334" width="34.28515625" style="193" customWidth="1"/>
    <col min="13335" max="13335" width="20.28515625" style="193" customWidth="1"/>
    <col min="13336" max="13342" width="13.7109375" style="193" customWidth="1"/>
    <col min="13343" max="13588" width="11.42578125" style="193"/>
    <col min="13589" max="13589" width="12.5703125" style="193" customWidth="1"/>
    <col min="13590" max="13590" width="34.28515625" style="193" customWidth="1"/>
    <col min="13591" max="13591" width="20.28515625" style="193" customWidth="1"/>
    <col min="13592" max="13598" width="13.7109375" style="193" customWidth="1"/>
    <col min="13599" max="13844" width="11.42578125" style="193"/>
    <col min="13845" max="13845" width="12.5703125" style="193" customWidth="1"/>
    <col min="13846" max="13846" width="34.28515625" style="193" customWidth="1"/>
    <col min="13847" max="13847" width="20.28515625" style="193" customWidth="1"/>
    <col min="13848" max="13854" width="13.7109375" style="193" customWidth="1"/>
    <col min="13855" max="14100" width="11.42578125" style="193"/>
    <col min="14101" max="14101" width="12.5703125" style="193" customWidth="1"/>
    <col min="14102" max="14102" width="34.28515625" style="193" customWidth="1"/>
    <col min="14103" max="14103" width="20.28515625" style="193" customWidth="1"/>
    <col min="14104" max="14110" width="13.7109375" style="193" customWidth="1"/>
    <col min="14111" max="14356" width="11.42578125" style="193"/>
    <col min="14357" max="14357" width="12.5703125" style="193" customWidth="1"/>
    <col min="14358" max="14358" width="34.28515625" style="193" customWidth="1"/>
    <col min="14359" max="14359" width="20.28515625" style="193" customWidth="1"/>
    <col min="14360" max="14366" width="13.7109375" style="193" customWidth="1"/>
    <col min="14367" max="14612" width="11.42578125" style="193"/>
    <col min="14613" max="14613" width="12.5703125" style="193" customWidth="1"/>
    <col min="14614" max="14614" width="34.28515625" style="193" customWidth="1"/>
    <col min="14615" max="14615" width="20.28515625" style="193" customWidth="1"/>
    <col min="14616" max="14622" width="13.7109375" style="193" customWidth="1"/>
    <col min="14623" max="14868" width="11.42578125" style="193"/>
    <col min="14869" max="14869" width="12.5703125" style="193" customWidth="1"/>
    <col min="14870" max="14870" width="34.28515625" style="193" customWidth="1"/>
    <col min="14871" max="14871" width="20.28515625" style="193" customWidth="1"/>
    <col min="14872" max="14878" width="13.7109375" style="193" customWidth="1"/>
    <col min="14879" max="15124" width="11.42578125" style="193"/>
    <col min="15125" max="15125" width="12.5703125" style="193" customWidth="1"/>
    <col min="15126" max="15126" width="34.28515625" style="193" customWidth="1"/>
    <col min="15127" max="15127" width="20.28515625" style="193" customWidth="1"/>
    <col min="15128" max="15134" width="13.7109375" style="193" customWidth="1"/>
    <col min="15135" max="15380" width="11.42578125" style="193"/>
    <col min="15381" max="15381" width="12.5703125" style="193" customWidth="1"/>
    <col min="15382" max="15382" width="34.28515625" style="193" customWidth="1"/>
    <col min="15383" max="15383" width="20.28515625" style="193" customWidth="1"/>
    <col min="15384" max="15390" width="13.7109375" style="193" customWidth="1"/>
    <col min="15391" max="15636" width="11.42578125" style="193"/>
    <col min="15637" max="15637" width="12.5703125" style="193" customWidth="1"/>
    <col min="15638" max="15638" width="34.28515625" style="193" customWidth="1"/>
    <col min="15639" max="15639" width="20.28515625" style="193" customWidth="1"/>
    <col min="15640" max="15646" width="13.7109375" style="193" customWidth="1"/>
    <col min="15647" max="15892" width="11.42578125" style="193"/>
    <col min="15893" max="15893" width="12.5703125" style="193" customWidth="1"/>
    <col min="15894" max="15894" width="34.28515625" style="193" customWidth="1"/>
    <col min="15895" max="15895" width="20.28515625" style="193" customWidth="1"/>
    <col min="15896" max="15902" width="13.7109375" style="193" customWidth="1"/>
    <col min="15903" max="16148" width="11.42578125" style="193"/>
    <col min="16149" max="16149" width="12.5703125" style="193" customWidth="1"/>
    <col min="16150" max="16150" width="34.28515625" style="193" customWidth="1"/>
    <col min="16151" max="16151" width="20.28515625" style="193" customWidth="1"/>
    <col min="16152" max="16158" width="13.7109375" style="193" customWidth="1"/>
    <col min="16159" max="16384" width="11.42578125" style="193"/>
  </cols>
  <sheetData>
    <row r="1" spans="1:32" ht="15" x14ac:dyDescent="0.25">
      <c r="A1" s="198" t="s">
        <v>64</v>
      </c>
      <c r="B1" s="124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3"/>
      <c r="O1" s="13"/>
      <c r="P1" s="13"/>
      <c r="Q1" s="13"/>
      <c r="R1" s="13"/>
      <c r="S1" s="124"/>
      <c r="T1" s="124"/>
      <c r="U1" s="124"/>
      <c r="V1" s="124"/>
      <c r="W1" s="124"/>
      <c r="X1" s="129"/>
      <c r="Y1" s="129"/>
      <c r="Z1" s="124"/>
      <c r="AA1" s="124"/>
      <c r="AB1" s="124"/>
      <c r="AC1" s="124"/>
      <c r="AD1" s="124"/>
      <c r="AE1" s="262"/>
      <c r="AF1" s="262"/>
    </row>
    <row r="2" spans="1:32" x14ac:dyDescent="0.2">
      <c r="A2" s="199" t="s">
        <v>65</v>
      </c>
      <c r="B2" s="124" t="s">
        <v>66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3"/>
      <c r="O2" s="13"/>
      <c r="P2" s="13"/>
      <c r="Q2" s="13"/>
      <c r="R2" s="13"/>
      <c r="S2" s="124"/>
      <c r="T2" s="124"/>
      <c r="U2" s="124"/>
      <c r="V2" s="124"/>
      <c r="W2" s="124"/>
      <c r="X2" s="129"/>
      <c r="Y2" s="129"/>
      <c r="Z2" s="124"/>
      <c r="AA2" s="124"/>
      <c r="AB2" s="124"/>
      <c r="AC2" s="124"/>
      <c r="AD2" s="124"/>
      <c r="AE2" s="262"/>
      <c r="AF2" s="262"/>
    </row>
    <row r="3" spans="1:32" x14ac:dyDescent="0.2">
      <c r="A3" s="199" t="s">
        <v>67</v>
      </c>
      <c r="B3" s="124" t="s">
        <v>97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263"/>
      <c r="AF3" s="263"/>
    </row>
    <row r="4" spans="1:32" x14ac:dyDescent="0.2">
      <c r="A4" s="124" t="s">
        <v>116</v>
      </c>
      <c r="B4" s="12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263"/>
      <c r="AF4" s="263"/>
    </row>
    <row r="5" spans="1:32" s="214" customFormat="1" ht="30.75" customHeight="1" x14ac:dyDescent="0.2">
      <c r="A5" s="462" t="s">
        <v>148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215"/>
      <c r="Y5" s="215"/>
      <c r="Z5" s="215"/>
      <c r="AA5" s="215"/>
      <c r="AB5" s="215"/>
      <c r="AC5" s="215"/>
      <c r="AD5" s="215"/>
      <c r="AE5" s="263"/>
      <c r="AF5" s="263"/>
    </row>
    <row r="6" spans="1:32" s="214" customFormat="1" ht="30.75" customHeight="1" x14ac:dyDescent="0.2">
      <c r="A6" s="462" t="s">
        <v>149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4"/>
      <c r="S6" s="464"/>
      <c r="T6" s="464"/>
      <c r="U6" s="464"/>
      <c r="V6" s="464"/>
      <c r="W6" s="464"/>
      <c r="X6" s="215"/>
      <c r="Y6" s="215"/>
      <c r="Z6" s="215"/>
      <c r="AA6" s="215"/>
      <c r="AB6" s="215"/>
      <c r="AC6" s="215"/>
      <c r="AD6" s="215"/>
      <c r="AE6" s="263"/>
      <c r="AF6" s="263"/>
    </row>
    <row r="7" spans="1:32" ht="18" customHeight="1" x14ac:dyDescent="0.2">
      <c r="A7" s="457" t="s">
        <v>115</v>
      </c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216"/>
      <c r="AF7" s="216"/>
    </row>
    <row r="8" spans="1:32" ht="12.75" customHeight="1" thickBot="1" x14ac:dyDescent="0.25">
      <c r="A8" s="288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</row>
    <row r="9" spans="1:32" s="1" customFormat="1" ht="78.75" x14ac:dyDescent="0.2">
      <c r="A9" s="290" t="s">
        <v>0</v>
      </c>
      <c r="B9" s="291" t="s">
        <v>1</v>
      </c>
      <c r="C9" s="292" t="s">
        <v>83</v>
      </c>
      <c r="D9" s="293" t="s">
        <v>94</v>
      </c>
      <c r="E9" s="294" t="s">
        <v>93</v>
      </c>
      <c r="F9" s="295" t="s">
        <v>92</v>
      </c>
      <c r="G9" s="296" t="s">
        <v>91</v>
      </c>
      <c r="H9" s="297" t="s">
        <v>107</v>
      </c>
      <c r="I9" s="292" t="s">
        <v>2</v>
      </c>
      <c r="J9" s="292" t="s">
        <v>95</v>
      </c>
      <c r="K9" s="292" t="s">
        <v>96</v>
      </c>
      <c r="L9" s="292" t="s">
        <v>90</v>
      </c>
      <c r="M9" s="298" t="s">
        <v>108</v>
      </c>
      <c r="N9" s="292" t="s">
        <v>3</v>
      </c>
      <c r="O9" s="292" t="s">
        <v>84</v>
      </c>
      <c r="P9" s="292" t="s">
        <v>85</v>
      </c>
      <c r="Q9" s="292" t="s">
        <v>89</v>
      </c>
      <c r="R9" s="298" t="s">
        <v>109</v>
      </c>
      <c r="S9" s="292" t="s">
        <v>4</v>
      </c>
      <c r="T9" s="292" t="s">
        <v>88</v>
      </c>
      <c r="U9" s="292" t="s">
        <v>87</v>
      </c>
      <c r="V9" s="292" t="s">
        <v>86</v>
      </c>
      <c r="W9" s="298" t="s">
        <v>110</v>
      </c>
      <c r="X9" s="299" t="s">
        <v>5</v>
      </c>
      <c r="Y9" s="300" t="s">
        <v>111</v>
      </c>
      <c r="Z9" s="299" t="s">
        <v>6</v>
      </c>
      <c r="AA9" s="299" t="s">
        <v>78</v>
      </c>
      <c r="AB9" s="300" t="s">
        <v>112</v>
      </c>
      <c r="AC9" s="301" t="s">
        <v>7</v>
      </c>
      <c r="AD9" s="301" t="s">
        <v>8</v>
      </c>
      <c r="AE9" s="302" t="s">
        <v>113</v>
      </c>
      <c r="AF9" s="303" t="s">
        <v>114</v>
      </c>
    </row>
    <row r="10" spans="1:32" ht="27" customHeight="1" x14ac:dyDescent="0.2">
      <c r="A10" s="458" t="s">
        <v>54</v>
      </c>
      <c r="B10" s="459"/>
      <c r="C10" s="196">
        <f>SUM(C12,C33)</f>
        <v>980210</v>
      </c>
      <c r="D10" s="165">
        <f>D12+D33</f>
        <v>615210</v>
      </c>
      <c r="E10" s="165">
        <f t="shared" ref="E10" si="0">E12+E33</f>
        <v>673742</v>
      </c>
      <c r="F10" s="165">
        <f>SUM(F12,F33)</f>
        <v>673742</v>
      </c>
      <c r="G10" s="165">
        <f>SUM(G12,G33)</f>
        <v>673742</v>
      </c>
      <c r="H10" s="254">
        <f>SUM(H12,H33)</f>
        <v>629909</v>
      </c>
      <c r="I10" s="165">
        <f t="shared" ref="I10:AD10" si="1">SUM(I12,I33)</f>
        <v>810000</v>
      </c>
      <c r="J10" s="165">
        <f>SUM(J12,J33)</f>
        <v>460000</v>
      </c>
      <c r="K10" s="165">
        <f>SUM(K12,K33)</f>
        <v>460000</v>
      </c>
      <c r="L10" s="165">
        <f>SUM(L12,L33)</f>
        <v>460000</v>
      </c>
      <c r="M10" s="254">
        <f>SUM(M12,M33)</f>
        <v>438937</v>
      </c>
      <c r="N10" s="165">
        <f t="shared" si="1"/>
        <v>129210</v>
      </c>
      <c r="O10" s="165">
        <f t="shared" si="1"/>
        <v>114210</v>
      </c>
      <c r="P10" s="165">
        <f t="shared" si="1"/>
        <v>167742</v>
      </c>
      <c r="Q10" s="165">
        <f t="shared" si="1"/>
        <v>167742</v>
      </c>
      <c r="R10" s="254">
        <f>SUM(R12,R33)</f>
        <v>151623</v>
      </c>
      <c r="S10" s="165">
        <f t="shared" si="1"/>
        <v>16000</v>
      </c>
      <c r="T10" s="165">
        <f t="shared" si="1"/>
        <v>16000</v>
      </c>
      <c r="U10" s="165">
        <f t="shared" si="1"/>
        <v>16000</v>
      </c>
      <c r="V10" s="165">
        <f t="shared" si="1"/>
        <v>16000</v>
      </c>
      <c r="W10" s="254">
        <f>SUM(W12,W33)</f>
        <v>12891</v>
      </c>
      <c r="X10" s="165">
        <f t="shared" si="1"/>
        <v>25000</v>
      </c>
      <c r="Y10" s="254">
        <f>SUM(Y12,Y33)</f>
        <v>25000</v>
      </c>
      <c r="Z10" s="165">
        <f t="shared" si="1"/>
        <v>0</v>
      </c>
      <c r="AA10" s="165">
        <f t="shared" si="1"/>
        <v>5000</v>
      </c>
      <c r="AB10" s="254">
        <f>SUM(AB12,AB33)</f>
        <v>1458</v>
      </c>
      <c r="AC10" s="165">
        <f t="shared" si="1"/>
        <v>0</v>
      </c>
      <c r="AD10" s="165">
        <f t="shared" si="1"/>
        <v>0</v>
      </c>
      <c r="AE10" s="264">
        <f>SUM(AE12,AE33)</f>
        <v>651010</v>
      </c>
      <c r="AF10" s="304">
        <f>SUM(AF12,AF33)</f>
        <v>651010</v>
      </c>
    </row>
    <row r="11" spans="1:32" ht="12.75" customHeight="1" x14ac:dyDescent="0.2">
      <c r="A11" s="460" t="s">
        <v>9</v>
      </c>
      <c r="B11" s="461"/>
      <c r="C11" s="2"/>
      <c r="D11" s="138"/>
      <c r="E11" s="138"/>
      <c r="F11" s="138"/>
      <c r="G11" s="138"/>
      <c r="H11" s="255"/>
      <c r="I11" s="2"/>
      <c r="J11" s="2"/>
      <c r="K11" s="2"/>
      <c r="L11" s="2"/>
      <c r="M11" s="255"/>
      <c r="N11" s="2"/>
      <c r="O11" s="2"/>
      <c r="P11" s="2"/>
      <c r="Q11" s="2"/>
      <c r="R11" s="255"/>
      <c r="S11" s="2"/>
      <c r="T11" s="2"/>
      <c r="U11" s="2"/>
      <c r="V11" s="2"/>
      <c r="W11" s="255"/>
      <c r="X11" s="2"/>
      <c r="Y11" s="255"/>
      <c r="Z11" s="2"/>
      <c r="AA11" s="2"/>
      <c r="AB11" s="255"/>
      <c r="AC11" s="2"/>
      <c r="AD11" s="115"/>
      <c r="AE11" s="265"/>
      <c r="AF11" s="305"/>
    </row>
    <row r="12" spans="1:32" s="1" customFormat="1" ht="25.5" x14ac:dyDescent="0.2">
      <c r="A12" s="306">
        <v>1025</v>
      </c>
      <c r="B12" s="3" t="s">
        <v>10</v>
      </c>
      <c r="C12" s="4">
        <f>C14+C26+C30</f>
        <v>582878</v>
      </c>
      <c r="D12" s="4">
        <f>D14+D26+D30</f>
        <v>217878</v>
      </c>
      <c r="E12" s="4">
        <f t="shared" ref="E12:AD12" si="2">SUM(E14,E26,E30)</f>
        <v>271410</v>
      </c>
      <c r="F12" s="4">
        <f t="shared" ref="F12" si="3">SUM(F14,F26,F30)</f>
        <v>271410</v>
      </c>
      <c r="G12" s="4">
        <f t="shared" si="2"/>
        <v>271410</v>
      </c>
      <c r="H12" s="256">
        <f>SUM(H14,H26)</f>
        <v>253849</v>
      </c>
      <c r="I12" s="4">
        <f t="shared" si="2"/>
        <v>453668</v>
      </c>
      <c r="J12" s="4">
        <f t="shared" ref="J12" si="4">SUM(J14,J26,J30)</f>
        <v>103668</v>
      </c>
      <c r="K12" s="4">
        <f t="shared" si="2"/>
        <v>103668</v>
      </c>
      <c r="L12" s="4">
        <f t="shared" si="2"/>
        <v>103668</v>
      </c>
      <c r="M12" s="256">
        <f>SUM(M14,M26,M30)</f>
        <v>102226</v>
      </c>
      <c r="N12" s="4">
        <f t="shared" si="2"/>
        <v>129210</v>
      </c>
      <c r="O12" s="4">
        <f t="shared" si="2"/>
        <v>114210</v>
      </c>
      <c r="P12" s="4">
        <f t="shared" si="2"/>
        <v>167742</v>
      </c>
      <c r="Q12" s="4">
        <f t="shared" si="2"/>
        <v>167742</v>
      </c>
      <c r="R12" s="256">
        <f>SUM(R14,R26)</f>
        <v>151623</v>
      </c>
      <c r="S12" s="4">
        <f t="shared" si="2"/>
        <v>0</v>
      </c>
      <c r="T12" s="4">
        <f t="shared" si="2"/>
        <v>0</v>
      </c>
      <c r="U12" s="4">
        <f t="shared" si="2"/>
        <v>0</v>
      </c>
      <c r="V12" s="4">
        <f t="shared" si="2"/>
        <v>0</v>
      </c>
      <c r="W12" s="256">
        <v>0</v>
      </c>
      <c r="X12" s="4">
        <f t="shared" si="2"/>
        <v>0</v>
      </c>
      <c r="Y12" s="256">
        <v>0</v>
      </c>
      <c r="Z12" s="4">
        <f t="shared" si="2"/>
        <v>0</v>
      </c>
      <c r="AA12" s="4">
        <f t="shared" si="2"/>
        <v>0</v>
      </c>
      <c r="AB12" s="256">
        <v>0</v>
      </c>
      <c r="AC12" s="4">
        <f t="shared" si="2"/>
        <v>0</v>
      </c>
      <c r="AD12" s="4">
        <f t="shared" si="2"/>
        <v>0</v>
      </c>
      <c r="AE12" s="266">
        <f>SUM(AE14,AE26)</f>
        <v>241606</v>
      </c>
      <c r="AF12" s="307">
        <f>SUM(AF14,AF26)</f>
        <v>241156</v>
      </c>
    </row>
    <row r="13" spans="1:32" s="112" customFormat="1" ht="15" customHeight="1" x14ac:dyDescent="0.2">
      <c r="A13" s="455" t="s">
        <v>50</v>
      </c>
      <c r="B13" s="456"/>
      <c r="C13" s="111"/>
      <c r="D13" s="111"/>
      <c r="E13" s="111"/>
      <c r="F13" s="111"/>
      <c r="G13" s="111"/>
      <c r="H13" s="256"/>
      <c r="I13" s="111"/>
      <c r="J13" s="111"/>
      <c r="K13" s="111"/>
      <c r="L13" s="111"/>
      <c r="M13" s="256"/>
      <c r="N13" s="111"/>
      <c r="O13" s="111"/>
      <c r="P13" s="111"/>
      <c r="Q13" s="111"/>
      <c r="R13" s="256"/>
      <c r="S13" s="111"/>
      <c r="T13" s="111"/>
      <c r="U13" s="111"/>
      <c r="V13" s="111"/>
      <c r="W13" s="256"/>
      <c r="X13" s="111"/>
      <c r="Y13" s="256"/>
      <c r="Z13" s="111"/>
      <c r="AA13" s="111"/>
      <c r="AB13" s="256"/>
      <c r="AC13" s="111"/>
      <c r="AD13" s="116"/>
      <c r="AE13" s="267"/>
      <c r="AF13" s="308"/>
    </row>
    <row r="14" spans="1:32" s="1" customFormat="1" ht="12.75" customHeight="1" x14ac:dyDescent="0.2">
      <c r="A14" s="309" t="s">
        <v>62</v>
      </c>
      <c r="B14" s="271"/>
      <c r="C14" s="272">
        <f>C15+C19+C24</f>
        <v>220503</v>
      </c>
      <c r="D14" s="272">
        <f>D15+D19+D24</f>
        <v>210503</v>
      </c>
      <c r="E14" s="272">
        <f t="shared" ref="E14:L14" si="5">SUM(E24,E19,E15)</f>
        <v>264035</v>
      </c>
      <c r="F14" s="272">
        <f>SUM(F15,F19,F24)</f>
        <v>264035</v>
      </c>
      <c r="G14" s="272">
        <f>SUM(G15,G19,G24)</f>
        <v>264035</v>
      </c>
      <c r="H14" s="273">
        <f>SUM(H24,H19,H15)</f>
        <v>246849</v>
      </c>
      <c r="I14" s="272">
        <f t="shared" si="5"/>
        <v>103668</v>
      </c>
      <c r="J14" s="272">
        <f t="shared" ref="J14" si="6">SUM(J24,J19,J15)</f>
        <v>103668</v>
      </c>
      <c r="K14" s="272">
        <f t="shared" si="5"/>
        <v>103668</v>
      </c>
      <c r="L14" s="272">
        <f t="shared" si="5"/>
        <v>103668</v>
      </c>
      <c r="M14" s="273">
        <f>SUM(M15,M19)</f>
        <v>102226</v>
      </c>
      <c r="N14" s="272">
        <f>SUM(N24,N19,N15)</f>
        <v>116835</v>
      </c>
      <c r="O14" s="272">
        <f t="shared" ref="O14:Q14" si="7">SUM(O24,O19,O15)</f>
        <v>106835</v>
      </c>
      <c r="P14" s="272">
        <f t="shared" si="7"/>
        <v>160367</v>
      </c>
      <c r="Q14" s="272">
        <f t="shared" si="7"/>
        <v>160367</v>
      </c>
      <c r="R14" s="273">
        <f>SUM(R15,R19,R24)</f>
        <v>144623</v>
      </c>
      <c r="S14" s="272">
        <f t="shared" ref="S14" si="8">SUM(S24,S19,S15)</f>
        <v>0</v>
      </c>
      <c r="T14" s="272">
        <f t="shared" ref="T14" si="9">SUM(T24,T19,T15)</f>
        <v>0</v>
      </c>
      <c r="U14" s="272">
        <f t="shared" ref="U14" si="10">SUM(U24,U19,U15)</f>
        <v>0</v>
      </c>
      <c r="V14" s="272">
        <f t="shared" ref="V14" si="11">SUM(V24,V19,V15)</f>
        <v>0</v>
      </c>
      <c r="W14" s="273">
        <v>0</v>
      </c>
      <c r="X14" s="272">
        <f t="shared" ref="X14" si="12">SUM(X24,X19,X15)</f>
        <v>0</v>
      </c>
      <c r="Y14" s="273">
        <v>0</v>
      </c>
      <c r="Z14" s="272">
        <f t="shared" ref="Z14" si="13">SUM(Z24,Z19,Z15)</f>
        <v>0</v>
      </c>
      <c r="AA14" s="272">
        <f t="shared" ref="AA14" si="14">SUM(AA24,AA19,AA15)</f>
        <v>0</v>
      </c>
      <c r="AB14" s="273">
        <v>0</v>
      </c>
      <c r="AC14" s="272">
        <f t="shared" ref="AC14" si="15">SUM(AC24,AC19,AC15)</f>
        <v>0</v>
      </c>
      <c r="AD14" s="272">
        <f t="shared" ref="AD14" si="16">SUM(AD24,AD19,AD15)</f>
        <v>0</v>
      </c>
      <c r="AE14" s="274">
        <f>SUM(AE15:AE25)</f>
        <v>241206</v>
      </c>
      <c r="AF14" s="310">
        <f>SUM(AF15:AF25)</f>
        <v>240756</v>
      </c>
    </row>
    <row r="15" spans="1:32" s="1" customFormat="1" x14ac:dyDescent="0.2">
      <c r="A15" s="311">
        <v>31</v>
      </c>
      <c r="B15" s="5" t="s">
        <v>11</v>
      </c>
      <c r="C15" s="125">
        <f>SUM(C16:C18)</f>
        <v>131943</v>
      </c>
      <c r="D15" s="136">
        <f>SUM(D16:D18)</f>
        <v>131943</v>
      </c>
      <c r="E15" s="189">
        <f>SUM(E16:E18)</f>
        <v>131943</v>
      </c>
      <c r="F15" s="260">
        <f t="shared" ref="F15" si="17">SUM(F16:F18)</f>
        <v>131943</v>
      </c>
      <c r="G15" s="194">
        <f t="shared" ref="G15:AD15" si="18">SUM(G16:G18)</f>
        <v>136947</v>
      </c>
      <c r="H15" s="257">
        <f>SUM(H16:H18)</f>
        <v>136943</v>
      </c>
      <c r="I15" s="125">
        <f t="shared" si="18"/>
        <v>101968</v>
      </c>
      <c r="J15" s="125">
        <f t="shared" ref="J15" si="19">SUM(J16:J18)</f>
        <v>101968</v>
      </c>
      <c r="K15" s="125">
        <f t="shared" si="18"/>
        <v>101968</v>
      </c>
      <c r="L15" s="164">
        <f t="shared" si="18"/>
        <v>101972</v>
      </c>
      <c r="M15" s="257">
        <f>SUM(M16:M18)</f>
        <v>101968</v>
      </c>
      <c r="N15" s="125">
        <f t="shared" si="18"/>
        <v>29975</v>
      </c>
      <c r="O15" s="125">
        <f t="shared" ref="O15" si="20">SUM(O16:O18)</f>
        <v>29975</v>
      </c>
      <c r="P15" s="125">
        <f t="shared" si="18"/>
        <v>29975</v>
      </c>
      <c r="Q15" s="125">
        <f t="shared" si="18"/>
        <v>34975</v>
      </c>
      <c r="R15" s="257">
        <f>SUM(R16:R18)</f>
        <v>34975</v>
      </c>
      <c r="S15" s="125">
        <f t="shared" si="18"/>
        <v>0</v>
      </c>
      <c r="T15" s="125"/>
      <c r="U15" s="125"/>
      <c r="V15" s="125"/>
      <c r="W15" s="257"/>
      <c r="X15" s="125">
        <f t="shared" si="18"/>
        <v>0</v>
      </c>
      <c r="Y15" s="257"/>
      <c r="Z15" s="125">
        <f t="shared" si="18"/>
        <v>0</v>
      </c>
      <c r="AA15" s="164"/>
      <c r="AB15" s="257"/>
      <c r="AC15" s="125">
        <f t="shared" si="18"/>
        <v>0</v>
      </c>
      <c r="AD15" s="125">
        <f t="shared" si="18"/>
        <v>0</v>
      </c>
      <c r="AE15" s="275">
        <v>129994</v>
      </c>
      <c r="AF15" s="312">
        <v>130544</v>
      </c>
    </row>
    <row r="16" spans="1:32" x14ac:dyDescent="0.2">
      <c r="A16" s="313">
        <v>311</v>
      </c>
      <c r="B16" s="6" t="s">
        <v>12</v>
      </c>
      <c r="C16" s="126">
        <v>103556</v>
      </c>
      <c r="D16" s="137">
        <v>103556</v>
      </c>
      <c r="E16" s="190">
        <v>103556</v>
      </c>
      <c r="F16" s="261">
        <v>103556</v>
      </c>
      <c r="G16" s="195">
        <v>103558</v>
      </c>
      <c r="H16" s="258">
        <v>103556</v>
      </c>
      <c r="I16" s="126">
        <v>84881</v>
      </c>
      <c r="J16" s="126">
        <v>84881</v>
      </c>
      <c r="K16" s="126">
        <v>84881</v>
      </c>
      <c r="L16" s="127">
        <v>84883</v>
      </c>
      <c r="M16" s="258">
        <v>84881</v>
      </c>
      <c r="N16" s="126">
        <v>18675</v>
      </c>
      <c r="O16" s="126">
        <v>18675</v>
      </c>
      <c r="P16" s="126">
        <v>18675</v>
      </c>
      <c r="Q16" s="127">
        <v>18675</v>
      </c>
      <c r="R16" s="258">
        <v>18675</v>
      </c>
      <c r="S16" s="126"/>
      <c r="T16" s="126"/>
      <c r="U16" s="126"/>
      <c r="V16" s="126"/>
      <c r="W16" s="258"/>
      <c r="X16" s="126"/>
      <c r="Y16" s="258"/>
      <c r="Z16" s="126"/>
      <c r="AA16" s="127"/>
      <c r="AB16" s="258"/>
      <c r="AC16" s="126"/>
      <c r="AD16" s="126"/>
      <c r="AE16" s="275"/>
      <c r="AF16" s="312"/>
    </row>
    <row r="17" spans="1:33" x14ac:dyDescent="0.2">
      <c r="A17" s="313">
        <v>312</v>
      </c>
      <c r="B17" s="6" t="s">
        <v>13</v>
      </c>
      <c r="C17" s="126">
        <v>11300</v>
      </c>
      <c r="D17" s="137">
        <v>11300</v>
      </c>
      <c r="E17" s="190">
        <v>11300</v>
      </c>
      <c r="F17" s="261">
        <v>11300</v>
      </c>
      <c r="G17" s="195">
        <v>16300</v>
      </c>
      <c r="H17" s="258">
        <v>16300</v>
      </c>
      <c r="I17" s="126">
        <v>0</v>
      </c>
      <c r="J17" s="126">
        <v>0</v>
      </c>
      <c r="K17" s="126">
        <v>0</v>
      </c>
      <c r="L17" s="127">
        <v>0</v>
      </c>
      <c r="M17" s="258">
        <v>0</v>
      </c>
      <c r="N17" s="126">
        <v>11300</v>
      </c>
      <c r="O17" s="126">
        <v>11300</v>
      </c>
      <c r="P17" s="126">
        <v>11300</v>
      </c>
      <c r="Q17" s="127">
        <v>16300</v>
      </c>
      <c r="R17" s="258">
        <v>16300</v>
      </c>
      <c r="S17" s="126"/>
      <c r="T17" s="126"/>
      <c r="U17" s="126"/>
      <c r="V17" s="126"/>
      <c r="W17" s="258"/>
      <c r="X17" s="126"/>
      <c r="Y17" s="258"/>
      <c r="Z17" s="126"/>
      <c r="AA17" s="127"/>
      <c r="AB17" s="258"/>
      <c r="AC17" s="126"/>
      <c r="AD17" s="126"/>
      <c r="AE17" s="275"/>
      <c r="AF17" s="312"/>
    </row>
    <row r="18" spans="1:33" x14ac:dyDescent="0.2">
      <c r="A18" s="313">
        <v>313</v>
      </c>
      <c r="B18" s="6" t="s">
        <v>14</v>
      </c>
      <c r="C18" s="126">
        <v>17087</v>
      </c>
      <c r="D18" s="137">
        <v>17087</v>
      </c>
      <c r="E18" s="190">
        <v>17087</v>
      </c>
      <c r="F18" s="261">
        <v>17087</v>
      </c>
      <c r="G18" s="195">
        <v>17089</v>
      </c>
      <c r="H18" s="258">
        <v>17087</v>
      </c>
      <c r="I18" s="126">
        <v>17087</v>
      </c>
      <c r="J18" s="126">
        <v>17087</v>
      </c>
      <c r="K18" s="126">
        <v>17087</v>
      </c>
      <c r="L18" s="127">
        <v>17089</v>
      </c>
      <c r="M18" s="258">
        <v>17087</v>
      </c>
      <c r="N18" s="126">
        <v>0</v>
      </c>
      <c r="O18" s="126">
        <v>0</v>
      </c>
      <c r="P18" s="126">
        <v>0</v>
      </c>
      <c r="Q18" s="127">
        <v>0</v>
      </c>
      <c r="R18" s="258">
        <v>0</v>
      </c>
      <c r="S18" s="126"/>
      <c r="T18" s="126"/>
      <c r="U18" s="126"/>
      <c r="V18" s="126"/>
      <c r="W18" s="258"/>
      <c r="X18" s="126"/>
      <c r="Y18" s="258"/>
      <c r="Z18" s="126"/>
      <c r="AA18" s="127"/>
      <c r="AB18" s="258"/>
      <c r="AC18" s="126"/>
      <c r="AD18" s="126"/>
      <c r="AE18" s="275"/>
      <c r="AF18" s="312"/>
    </row>
    <row r="19" spans="1:33" s="1" customFormat="1" x14ac:dyDescent="0.2">
      <c r="A19" s="311">
        <v>32</v>
      </c>
      <c r="B19" s="5" t="s">
        <v>15</v>
      </c>
      <c r="C19" s="125">
        <f>SUM(C20:C23)</f>
        <v>84660</v>
      </c>
      <c r="D19" s="136">
        <f>SUM(D20:D23)</f>
        <v>74660</v>
      </c>
      <c r="E19" s="189">
        <f>SUM(E20:E23)</f>
        <v>127992</v>
      </c>
      <c r="F19" s="260">
        <f t="shared" ref="F19" si="21">SUM(F20:F23)</f>
        <v>127992</v>
      </c>
      <c r="G19" s="194">
        <f t="shared" ref="G19:AD19" si="22">SUM(G20:G23)</f>
        <v>124288</v>
      </c>
      <c r="H19" s="257">
        <f>SUM(H20:H23)</f>
        <v>108736</v>
      </c>
      <c r="I19" s="125">
        <f t="shared" si="22"/>
        <v>1700</v>
      </c>
      <c r="J19" s="125">
        <f t="shared" ref="J19" si="23">SUM(J20:J23)</f>
        <v>1700</v>
      </c>
      <c r="K19" s="125">
        <f t="shared" si="22"/>
        <v>1700</v>
      </c>
      <c r="L19" s="164">
        <f t="shared" si="22"/>
        <v>1696</v>
      </c>
      <c r="M19" s="257">
        <f>SUM(M20:M24)</f>
        <v>258</v>
      </c>
      <c r="N19" s="125">
        <f t="shared" si="22"/>
        <v>82960</v>
      </c>
      <c r="O19" s="125">
        <f t="shared" si="22"/>
        <v>72960</v>
      </c>
      <c r="P19" s="125">
        <f t="shared" si="22"/>
        <v>126292</v>
      </c>
      <c r="Q19" s="164">
        <f t="shared" si="22"/>
        <v>122592</v>
      </c>
      <c r="R19" s="257">
        <f>SUM(R20:R23)</f>
        <v>108478</v>
      </c>
      <c r="S19" s="125">
        <f t="shared" si="22"/>
        <v>0</v>
      </c>
      <c r="T19" s="125"/>
      <c r="U19" s="125"/>
      <c r="V19" s="125"/>
      <c r="W19" s="257"/>
      <c r="X19" s="125">
        <f t="shared" si="22"/>
        <v>0</v>
      </c>
      <c r="Y19" s="257"/>
      <c r="Z19" s="125">
        <f t="shared" si="22"/>
        <v>0</v>
      </c>
      <c r="AA19" s="164"/>
      <c r="AB19" s="257"/>
      <c r="AC19" s="125">
        <f t="shared" si="22"/>
        <v>0</v>
      </c>
      <c r="AD19" s="125">
        <f t="shared" si="22"/>
        <v>0</v>
      </c>
      <c r="AE19" s="275">
        <v>107210</v>
      </c>
      <c r="AF19" s="312">
        <v>106210</v>
      </c>
    </row>
    <row r="20" spans="1:33" x14ac:dyDescent="0.2">
      <c r="A20" s="313">
        <v>321</v>
      </c>
      <c r="B20" s="6" t="s">
        <v>16</v>
      </c>
      <c r="C20" s="126">
        <v>16090</v>
      </c>
      <c r="D20" s="137">
        <v>16090</v>
      </c>
      <c r="E20" s="190">
        <v>16090</v>
      </c>
      <c r="F20" s="261">
        <v>16090</v>
      </c>
      <c r="G20" s="195">
        <v>13990</v>
      </c>
      <c r="H20" s="258">
        <v>12712</v>
      </c>
      <c r="I20" s="126"/>
      <c r="J20" s="126"/>
      <c r="K20" s="126"/>
      <c r="L20" s="127"/>
      <c r="M20" s="258"/>
      <c r="N20" s="127">
        <v>16090</v>
      </c>
      <c r="O20" s="127">
        <v>16090</v>
      </c>
      <c r="P20" s="127">
        <v>16090</v>
      </c>
      <c r="Q20" s="127">
        <v>13990</v>
      </c>
      <c r="R20" s="258">
        <v>12712</v>
      </c>
      <c r="S20" s="126"/>
      <c r="T20" s="126"/>
      <c r="U20" s="126"/>
      <c r="V20" s="126"/>
      <c r="W20" s="258"/>
      <c r="X20" s="126"/>
      <c r="Y20" s="258"/>
      <c r="Z20" s="126"/>
      <c r="AA20" s="127"/>
      <c r="AB20" s="258"/>
      <c r="AC20" s="126"/>
      <c r="AD20" s="126"/>
      <c r="AE20" s="275"/>
      <c r="AF20" s="312"/>
      <c r="AG20" s="1"/>
    </row>
    <row r="21" spans="1:33" x14ac:dyDescent="0.2">
      <c r="A21" s="313">
        <v>322</v>
      </c>
      <c r="B21" s="6" t="s">
        <v>17</v>
      </c>
      <c r="C21" s="126">
        <v>11790</v>
      </c>
      <c r="D21" s="137">
        <v>11790</v>
      </c>
      <c r="E21" s="190">
        <v>17972</v>
      </c>
      <c r="F21" s="261">
        <v>17972</v>
      </c>
      <c r="G21" s="195">
        <v>20808</v>
      </c>
      <c r="H21" s="258">
        <v>16839</v>
      </c>
      <c r="I21" s="126">
        <v>1100</v>
      </c>
      <c r="J21" s="126">
        <v>1100</v>
      </c>
      <c r="K21" s="126">
        <v>1100</v>
      </c>
      <c r="L21" s="127">
        <v>1100</v>
      </c>
      <c r="M21" s="258">
        <v>158</v>
      </c>
      <c r="N21" s="127">
        <v>10690</v>
      </c>
      <c r="O21" s="127">
        <v>10690</v>
      </c>
      <c r="P21" s="127">
        <v>16872</v>
      </c>
      <c r="Q21" s="127">
        <v>19708</v>
      </c>
      <c r="R21" s="258">
        <v>16681</v>
      </c>
      <c r="S21" s="126"/>
      <c r="T21" s="126"/>
      <c r="U21" s="126"/>
      <c r="V21" s="126"/>
      <c r="W21" s="258"/>
      <c r="X21" s="126"/>
      <c r="Y21" s="258"/>
      <c r="Z21" s="126"/>
      <c r="AA21" s="127"/>
      <c r="AB21" s="258"/>
      <c r="AC21" s="126"/>
      <c r="AD21" s="126"/>
      <c r="AE21" s="275"/>
      <c r="AF21" s="312"/>
    </row>
    <row r="22" spans="1:33" x14ac:dyDescent="0.2">
      <c r="A22" s="313">
        <v>323</v>
      </c>
      <c r="B22" s="6" t="s">
        <v>18</v>
      </c>
      <c r="C22" s="126">
        <v>51880</v>
      </c>
      <c r="D22" s="137">
        <v>41880</v>
      </c>
      <c r="E22" s="190">
        <v>80980</v>
      </c>
      <c r="F22" s="261">
        <v>80980</v>
      </c>
      <c r="G22" s="195">
        <v>78040</v>
      </c>
      <c r="H22" s="258">
        <v>70815</v>
      </c>
      <c r="I22" s="127">
        <v>600</v>
      </c>
      <c r="J22" s="127">
        <v>600</v>
      </c>
      <c r="K22" s="127">
        <v>600</v>
      </c>
      <c r="L22" s="127">
        <v>596</v>
      </c>
      <c r="M22" s="258">
        <v>100</v>
      </c>
      <c r="N22" s="127">
        <v>51280</v>
      </c>
      <c r="O22" s="127">
        <v>41280</v>
      </c>
      <c r="P22" s="127">
        <v>80380</v>
      </c>
      <c r="Q22" s="127">
        <v>77444</v>
      </c>
      <c r="R22" s="258">
        <v>70715</v>
      </c>
      <c r="S22" s="126"/>
      <c r="T22" s="126"/>
      <c r="U22" s="126"/>
      <c r="V22" s="126"/>
      <c r="W22" s="258"/>
      <c r="X22" s="126"/>
      <c r="Y22" s="258"/>
      <c r="Z22" s="126"/>
      <c r="AA22" s="127"/>
      <c r="AB22" s="258"/>
      <c r="AC22" s="126"/>
      <c r="AD22" s="126"/>
      <c r="AE22" s="275"/>
      <c r="AF22" s="312"/>
    </row>
    <row r="23" spans="1:33" s="1" customFormat="1" x14ac:dyDescent="0.2">
      <c r="A23" s="313">
        <v>329</v>
      </c>
      <c r="B23" s="277" t="s">
        <v>60</v>
      </c>
      <c r="C23" s="126">
        <v>4900</v>
      </c>
      <c r="D23" s="137">
        <v>4900</v>
      </c>
      <c r="E23" s="190">
        <v>12950</v>
      </c>
      <c r="F23" s="261">
        <v>12950</v>
      </c>
      <c r="G23" s="195">
        <v>11450</v>
      </c>
      <c r="H23" s="258">
        <v>8370</v>
      </c>
      <c r="I23" s="126">
        <v>0</v>
      </c>
      <c r="J23" s="126">
        <v>0</v>
      </c>
      <c r="K23" s="126">
        <v>0</v>
      </c>
      <c r="L23" s="127"/>
      <c r="M23" s="258"/>
      <c r="N23" s="127">
        <v>4900</v>
      </c>
      <c r="O23" s="127">
        <v>4900</v>
      </c>
      <c r="P23" s="127">
        <v>12950</v>
      </c>
      <c r="Q23" s="127">
        <v>11450</v>
      </c>
      <c r="R23" s="258">
        <v>8370</v>
      </c>
      <c r="S23" s="126"/>
      <c r="T23" s="126"/>
      <c r="U23" s="126"/>
      <c r="V23" s="126"/>
      <c r="W23" s="258"/>
      <c r="X23" s="125"/>
      <c r="Y23" s="257"/>
      <c r="Z23" s="125"/>
      <c r="AA23" s="164"/>
      <c r="AB23" s="257"/>
      <c r="AC23" s="125"/>
      <c r="AD23" s="125"/>
      <c r="AE23" s="275"/>
      <c r="AF23" s="312"/>
    </row>
    <row r="24" spans="1:33" x14ac:dyDescent="0.2">
      <c r="A24" s="311">
        <v>34</v>
      </c>
      <c r="B24" s="5" t="s">
        <v>19</v>
      </c>
      <c r="C24" s="125">
        <f>SUM(C25)</f>
        <v>3900</v>
      </c>
      <c r="D24" s="136">
        <f>SUM(D25)</f>
        <v>3900</v>
      </c>
      <c r="E24" s="189">
        <f>SUM(E25)</f>
        <v>4100</v>
      </c>
      <c r="F24" s="260">
        <f t="shared" ref="F24:AD24" si="24">SUM(F25)</f>
        <v>4100</v>
      </c>
      <c r="G24" s="194">
        <v>2800</v>
      </c>
      <c r="H24" s="257">
        <v>1170</v>
      </c>
      <c r="I24" s="125">
        <f t="shared" si="24"/>
        <v>0</v>
      </c>
      <c r="J24" s="125">
        <f t="shared" si="24"/>
        <v>0</v>
      </c>
      <c r="K24" s="125">
        <f t="shared" si="24"/>
        <v>0</v>
      </c>
      <c r="L24" s="164"/>
      <c r="M24" s="257"/>
      <c r="N24" s="164">
        <f t="shared" si="24"/>
        <v>3900</v>
      </c>
      <c r="O24" s="164">
        <f t="shared" si="24"/>
        <v>3900</v>
      </c>
      <c r="P24" s="164">
        <f t="shared" si="24"/>
        <v>4100</v>
      </c>
      <c r="Q24" s="164">
        <f t="shared" si="24"/>
        <v>2800</v>
      </c>
      <c r="R24" s="257">
        <f>SUM(R25)</f>
        <v>1170</v>
      </c>
      <c r="S24" s="125">
        <f t="shared" si="24"/>
        <v>0</v>
      </c>
      <c r="T24" s="125"/>
      <c r="U24" s="125"/>
      <c r="V24" s="125"/>
      <c r="W24" s="257"/>
      <c r="X24" s="125">
        <f t="shared" si="24"/>
        <v>0</v>
      </c>
      <c r="Y24" s="257"/>
      <c r="Z24" s="125">
        <f t="shared" si="24"/>
        <v>0</v>
      </c>
      <c r="AA24" s="164"/>
      <c r="AB24" s="257"/>
      <c r="AC24" s="125">
        <f t="shared" si="24"/>
        <v>0</v>
      </c>
      <c r="AD24" s="125">
        <f t="shared" si="24"/>
        <v>0</v>
      </c>
      <c r="AE24" s="275">
        <v>4002</v>
      </c>
      <c r="AF24" s="312">
        <v>4002</v>
      </c>
    </row>
    <row r="25" spans="1:33" x14ac:dyDescent="0.2">
      <c r="A25" s="313">
        <v>343</v>
      </c>
      <c r="B25" s="6" t="s">
        <v>20</v>
      </c>
      <c r="C25" s="126">
        <v>3900</v>
      </c>
      <c r="D25" s="137">
        <v>3900</v>
      </c>
      <c r="E25" s="190">
        <v>4100</v>
      </c>
      <c r="F25" s="261">
        <v>4100</v>
      </c>
      <c r="G25" s="195">
        <v>2800</v>
      </c>
      <c r="H25" s="258">
        <v>1170</v>
      </c>
      <c r="I25" s="126">
        <v>0</v>
      </c>
      <c r="J25" s="126">
        <v>0</v>
      </c>
      <c r="K25" s="126">
        <v>0</v>
      </c>
      <c r="L25" s="127"/>
      <c r="M25" s="258"/>
      <c r="N25" s="127">
        <v>3900</v>
      </c>
      <c r="O25" s="127">
        <v>3900</v>
      </c>
      <c r="P25" s="127">
        <v>4100</v>
      </c>
      <c r="Q25" s="127">
        <v>2800</v>
      </c>
      <c r="R25" s="258">
        <v>1170</v>
      </c>
      <c r="S25" s="126"/>
      <c r="T25" s="126"/>
      <c r="U25" s="126"/>
      <c r="V25" s="126"/>
      <c r="W25" s="258"/>
      <c r="X25" s="126"/>
      <c r="Y25" s="258"/>
      <c r="Z25" s="126"/>
      <c r="AA25" s="127"/>
      <c r="AB25" s="258"/>
      <c r="AC25" s="126"/>
      <c r="AD25" s="126"/>
      <c r="AE25" s="275"/>
      <c r="AF25" s="312"/>
    </row>
    <row r="26" spans="1:33" x14ac:dyDescent="0.2">
      <c r="A26" s="314" t="s">
        <v>63</v>
      </c>
      <c r="B26" s="278"/>
      <c r="C26" s="279">
        <f>C27</f>
        <v>12375</v>
      </c>
      <c r="D26" s="279">
        <f>D27</f>
        <v>7375</v>
      </c>
      <c r="E26" s="279">
        <f t="shared" ref="E26:I26" si="25">E27</f>
        <v>7375</v>
      </c>
      <c r="F26" s="279">
        <f t="shared" si="25"/>
        <v>7375</v>
      </c>
      <c r="G26" s="279">
        <f t="shared" si="25"/>
        <v>7375</v>
      </c>
      <c r="H26" s="280">
        <f>SUM(H27)</f>
        <v>7000</v>
      </c>
      <c r="I26" s="279">
        <f t="shared" si="25"/>
        <v>0</v>
      </c>
      <c r="J26" s="279">
        <v>0</v>
      </c>
      <c r="K26" s="279">
        <v>0</v>
      </c>
      <c r="L26" s="279">
        <v>0</v>
      </c>
      <c r="M26" s="280">
        <v>0</v>
      </c>
      <c r="N26" s="279">
        <f>SUM(N27)</f>
        <v>12375</v>
      </c>
      <c r="O26" s="279">
        <f t="shared" ref="O26:AD26" si="26">SUM(O27)</f>
        <v>7375</v>
      </c>
      <c r="P26" s="279">
        <f t="shared" si="26"/>
        <v>7375</v>
      </c>
      <c r="Q26" s="279">
        <f t="shared" si="26"/>
        <v>7375</v>
      </c>
      <c r="R26" s="280">
        <f>SUM(R27:R29)</f>
        <v>7000</v>
      </c>
      <c r="S26" s="279">
        <f t="shared" si="26"/>
        <v>0</v>
      </c>
      <c r="T26" s="279"/>
      <c r="U26" s="279">
        <f t="shared" si="26"/>
        <v>0</v>
      </c>
      <c r="V26" s="279">
        <f t="shared" si="26"/>
        <v>0</v>
      </c>
      <c r="W26" s="280">
        <v>0</v>
      </c>
      <c r="X26" s="279">
        <f t="shared" si="26"/>
        <v>0</v>
      </c>
      <c r="Y26" s="280">
        <v>0</v>
      </c>
      <c r="Z26" s="279">
        <f t="shared" si="26"/>
        <v>0</v>
      </c>
      <c r="AA26" s="279">
        <f t="shared" si="26"/>
        <v>0</v>
      </c>
      <c r="AB26" s="280">
        <v>0</v>
      </c>
      <c r="AC26" s="279">
        <f t="shared" si="26"/>
        <v>0</v>
      </c>
      <c r="AD26" s="279">
        <f t="shared" si="26"/>
        <v>0</v>
      </c>
      <c r="AE26" s="281">
        <v>400</v>
      </c>
      <c r="AF26" s="315">
        <v>400</v>
      </c>
    </row>
    <row r="27" spans="1:33" ht="25.5" x14ac:dyDescent="0.2">
      <c r="A27" s="311">
        <v>42</v>
      </c>
      <c r="B27" s="5" t="s">
        <v>52</v>
      </c>
      <c r="C27" s="125">
        <f t="shared" ref="C27:AD27" si="27">SUM(C28:C29)</f>
        <v>12375</v>
      </c>
      <c r="D27" s="136">
        <v>7375</v>
      </c>
      <c r="E27" s="189">
        <f>SUM(D27:D27)</f>
        <v>7375</v>
      </c>
      <c r="F27" s="260">
        <f>SUM(F28:F29)</f>
        <v>7375</v>
      </c>
      <c r="G27" s="194">
        <f>SUM(G28:G29)</f>
        <v>7375</v>
      </c>
      <c r="H27" s="257">
        <f>SUM(H28:H29)</f>
        <v>7000</v>
      </c>
      <c r="I27" s="164">
        <v>0</v>
      </c>
      <c r="J27" s="164">
        <v>0</v>
      </c>
      <c r="K27" s="164">
        <v>0</v>
      </c>
      <c r="L27" s="164"/>
      <c r="M27" s="257"/>
      <c r="N27" s="125">
        <f t="shared" si="27"/>
        <v>12375</v>
      </c>
      <c r="O27" s="125">
        <f t="shared" si="27"/>
        <v>7375</v>
      </c>
      <c r="P27" s="125">
        <f t="shared" si="27"/>
        <v>7375</v>
      </c>
      <c r="Q27" s="125">
        <f t="shared" si="27"/>
        <v>7375</v>
      </c>
      <c r="R27" s="257"/>
      <c r="S27" s="125">
        <f t="shared" si="27"/>
        <v>0</v>
      </c>
      <c r="T27" s="125"/>
      <c r="U27" s="125"/>
      <c r="V27" s="125"/>
      <c r="W27" s="257"/>
      <c r="X27" s="125">
        <f t="shared" si="27"/>
        <v>0</v>
      </c>
      <c r="Y27" s="257"/>
      <c r="Z27" s="125">
        <f t="shared" si="27"/>
        <v>0</v>
      </c>
      <c r="AA27" s="164"/>
      <c r="AB27" s="257"/>
      <c r="AC27" s="125">
        <f t="shared" si="27"/>
        <v>0</v>
      </c>
      <c r="AD27" s="125">
        <f t="shared" si="27"/>
        <v>0</v>
      </c>
      <c r="AE27" s="275">
        <v>400</v>
      </c>
      <c r="AF27" s="312">
        <v>400</v>
      </c>
    </row>
    <row r="28" spans="1:33" x14ac:dyDescent="0.2">
      <c r="A28" s="313">
        <v>422</v>
      </c>
      <c r="B28" s="6" t="s">
        <v>53</v>
      </c>
      <c r="C28" s="126">
        <v>12000</v>
      </c>
      <c r="D28" s="137">
        <v>7000</v>
      </c>
      <c r="E28" s="190">
        <v>7000</v>
      </c>
      <c r="F28" s="261">
        <v>7000</v>
      </c>
      <c r="G28" s="195">
        <v>7000</v>
      </c>
      <c r="H28" s="258">
        <v>7000</v>
      </c>
      <c r="I28" s="126">
        <v>0</v>
      </c>
      <c r="J28" s="126">
        <v>0</v>
      </c>
      <c r="K28" s="126">
        <v>0</v>
      </c>
      <c r="L28" s="126"/>
      <c r="M28" s="258"/>
      <c r="N28" s="127">
        <v>12000</v>
      </c>
      <c r="O28" s="127">
        <v>7000</v>
      </c>
      <c r="P28" s="127">
        <v>7000</v>
      </c>
      <c r="Q28" s="127">
        <v>7000</v>
      </c>
      <c r="R28" s="258">
        <v>7000</v>
      </c>
      <c r="S28" s="8"/>
      <c r="T28" s="8"/>
      <c r="U28" s="8"/>
      <c r="V28" s="8"/>
      <c r="W28" s="259"/>
      <c r="X28" s="8"/>
      <c r="Y28" s="259"/>
      <c r="Z28" s="8"/>
      <c r="AA28" s="169"/>
      <c r="AB28" s="259"/>
      <c r="AC28" s="8"/>
      <c r="AD28" s="8"/>
      <c r="AE28" s="275"/>
      <c r="AF28" s="312"/>
    </row>
    <row r="29" spans="1:33" ht="27.75" customHeight="1" x14ac:dyDescent="0.2">
      <c r="A29" s="313">
        <v>426</v>
      </c>
      <c r="B29" s="6" t="s">
        <v>51</v>
      </c>
      <c r="C29" s="126">
        <v>375</v>
      </c>
      <c r="D29" s="137">
        <v>375</v>
      </c>
      <c r="E29" s="190">
        <v>375</v>
      </c>
      <c r="F29" s="261">
        <v>375</v>
      </c>
      <c r="G29" s="195">
        <v>375</v>
      </c>
      <c r="H29" s="258">
        <v>0</v>
      </c>
      <c r="I29" s="126">
        <v>0</v>
      </c>
      <c r="J29" s="126">
        <v>0</v>
      </c>
      <c r="K29" s="126">
        <v>0</v>
      </c>
      <c r="L29" s="126"/>
      <c r="M29" s="258"/>
      <c r="N29" s="126">
        <v>375</v>
      </c>
      <c r="O29" s="126">
        <v>375</v>
      </c>
      <c r="P29" s="126">
        <v>375</v>
      </c>
      <c r="Q29" s="126">
        <v>375</v>
      </c>
      <c r="R29" s="258">
        <v>0</v>
      </c>
      <c r="S29" s="8"/>
      <c r="T29" s="8"/>
      <c r="U29" s="8"/>
      <c r="V29" s="8"/>
      <c r="W29" s="259"/>
      <c r="X29" s="8"/>
      <c r="Y29" s="259"/>
      <c r="Z29" s="8"/>
      <c r="AA29" s="169"/>
      <c r="AB29" s="259"/>
      <c r="AC29" s="8"/>
      <c r="AD29" s="8"/>
      <c r="AE29" s="275"/>
      <c r="AF29" s="312"/>
    </row>
    <row r="30" spans="1:33" x14ac:dyDescent="0.2">
      <c r="A30" s="314" t="s">
        <v>69</v>
      </c>
      <c r="B30" s="278"/>
      <c r="C30" s="279">
        <f>C31</f>
        <v>350000</v>
      </c>
      <c r="D30" s="279">
        <f>D31</f>
        <v>0</v>
      </c>
      <c r="E30" s="279">
        <f t="shared" ref="E30:AD30" si="28">E31</f>
        <v>0</v>
      </c>
      <c r="F30" s="279">
        <f t="shared" si="28"/>
        <v>0</v>
      </c>
      <c r="G30" s="279">
        <f t="shared" si="28"/>
        <v>0</v>
      </c>
      <c r="H30" s="280"/>
      <c r="I30" s="279">
        <f t="shared" si="28"/>
        <v>350000</v>
      </c>
      <c r="J30" s="279">
        <v>0</v>
      </c>
      <c r="K30" s="279">
        <v>0</v>
      </c>
      <c r="L30" s="279">
        <v>0</v>
      </c>
      <c r="M30" s="280">
        <v>0</v>
      </c>
      <c r="N30" s="279">
        <f t="shared" si="28"/>
        <v>0</v>
      </c>
      <c r="O30" s="279"/>
      <c r="P30" s="279"/>
      <c r="Q30" s="279"/>
      <c r="R30" s="280">
        <v>0</v>
      </c>
      <c r="S30" s="279">
        <f t="shared" si="28"/>
        <v>0</v>
      </c>
      <c r="T30" s="279"/>
      <c r="U30" s="279"/>
      <c r="V30" s="279"/>
      <c r="W30" s="280">
        <v>0</v>
      </c>
      <c r="X30" s="279">
        <f t="shared" si="28"/>
        <v>0</v>
      </c>
      <c r="Y30" s="280">
        <v>0</v>
      </c>
      <c r="Z30" s="279">
        <f t="shared" si="28"/>
        <v>0</v>
      </c>
      <c r="AA30" s="279">
        <f t="shared" si="28"/>
        <v>0</v>
      </c>
      <c r="AB30" s="280">
        <v>0</v>
      </c>
      <c r="AC30" s="279">
        <f t="shared" si="28"/>
        <v>0</v>
      </c>
      <c r="AD30" s="279">
        <f t="shared" si="28"/>
        <v>0</v>
      </c>
      <c r="AE30" s="287"/>
      <c r="AF30" s="316"/>
    </row>
    <row r="31" spans="1:33" ht="25.5" x14ac:dyDescent="0.2">
      <c r="A31" s="311">
        <v>45</v>
      </c>
      <c r="B31" s="5" t="s">
        <v>70</v>
      </c>
      <c r="C31" s="125">
        <f t="shared" ref="C31:AD31" si="29">SUM(C32:C32)</f>
        <v>350000</v>
      </c>
      <c r="D31" s="136">
        <v>0</v>
      </c>
      <c r="E31" s="189"/>
      <c r="F31" s="260"/>
      <c r="G31" s="194"/>
      <c r="H31" s="257"/>
      <c r="I31" s="125">
        <v>350000</v>
      </c>
      <c r="J31" s="125">
        <v>0</v>
      </c>
      <c r="K31" s="125">
        <v>0</v>
      </c>
      <c r="L31" s="125"/>
      <c r="M31" s="257"/>
      <c r="N31" s="125">
        <f t="shared" si="29"/>
        <v>0</v>
      </c>
      <c r="O31" s="125"/>
      <c r="P31" s="125"/>
      <c r="Q31" s="125"/>
      <c r="R31" s="257"/>
      <c r="S31" s="125">
        <f t="shared" si="29"/>
        <v>0</v>
      </c>
      <c r="T31" s="125"/>
      <c r="U31" s="125"/>
      <c r="V31" s="125"/>
      <c r="W31" s="257"/>
      <c r="X31" s="125">
        <f t="shared" si="29"/>
        <v>0</v>
      </c>
      <c r="Y31" s="257"/>
      <c r="Z31" s="125">
        <f t="shared" si="29"/>
        <v>0</v>
      </c>
      <c r="AA31" s="164"/>
      <c r="AB31" s="257"/>
      <c r="AC31" s="125">
        <f t="shared" si="29"/>
        <v>0</v>
      </c>
      <c r="AD31" s="125">
        <f t="shared" si="29"/>
        <v>0</v>
      </c>
      <c r="AE31" s="275"/>
      <c r="AF31" s="312"/>
    </row>
    <row r="32" spans="1:33" ht="25.5" x14ac:dyDescent="0.2">
      <c r="A32" s="313">
        <v>45111</v>
      </c>
      <c r="B32" s="6" t="s">
        <v>71</v>
      </c>
      <c r="C32" s="126">
        <v>350000</v>
      </c>
      <c r="D32" s="137">
        <v>0</v>
      </c>
      <c r="E32" s="190"/>
      <c r="F32" s="261"/>
      <c r="G32" s="195"/>
      <c r="H32" s="258"/>
      <c r="I32" s="126">
        <v>350000</v>
      </c>
      <c r="J32" s="126">
        <v>0</v>
      </c>
      <c r="K32" s="126">
        <v>0</v>
      </c>
      <c r="L32" s="126"/>
      <c r="M32" s="258"/>
      <c r="N32" s="126">
        <v>0</v>
      </c>
      <c r="O32" s="126"/>
      <c r="P32" s="126"/>
      <c r="Q32" s="126"/>
      <c r="R32" s="258"/>
      <c r="S32" s="8"/>
      <c r="T32" s="8"/>
      <c r="U32" s="8"/>
      <c r="V32" s="8"/>
      <c r="W32" s="259"/>
      <c r="X32" s="8"/>
      <c r="Y32" s="259"/>
      <c r="Z32" s="8"/>
      <c r="AA32" s="169"/>
      <c r="AB32" s="259"/>
      <c r="AC32" s="8"/>
      <c r="AD32" s="8"/>
      <c r="AE32" s="275"/>
      <c r="AF32" s="312"/>
    </row>
    <row r="33" spans="1:37" s="1" customFormat="1" ht="28.5" customHeight="1" x14ac:dyDescent="0.2">
      <c r="A33" s="317">
        <v>1026</v>
      </c>
      <c r="B33" s="283" t="s">
        <v>55</v>
      </c>
      <c r="C33" s="284">
        <f>C35+C48</f>
        <v>397332</v>
      </c>
      <c r="D33" s="284">
        <f>D35+D48</f>
        <v>397332</v>
      </c>
      <c r="E33" s="284">
        <f>SUM(E35,E48)</f>
        <v>402332</v>
      </c>
      <c r="F33" s="284">
        <f t="shared" ref="F33" si="30">SUM(F35,F48)</f>
        <v>402332</v>
      </c>
      <c r="G33" s="284">
        <f t="shared" ref="G33:AD33" si="31">SUM(G35,G48)</f>
        <v>402332</v>
      </c>
      <c r="H33" s="285">
        <f>SUM(H35,H48)</f>
        <v>376060</v>
      </c>
      <c r="I33" s="284">
        <f t="shared" si="31"/>
        <v>356332</v>
      </c>
      <c r="J33" s="284">
        <f t="shared" ref="J33" si="32">SUM(J35,J48)</f>
        <v>356332</v>
      </c>
      <c r="K33" s="284">
        <f t="shared" si="31"/>
        <v>356332</v>
      </c>
      <c r="L33" s="284">
        <f t="shared" si="31"/>
        <v>356332</v>
      </c>
      <c r="M33" s="285">
        <f>SUM(M48,M35)</f>
        <v>336711</v>
      </c>
      <c r="N33" s="284">
        <f t="shared" si="31"/>
        <v>0</v>
      </c>
      <c r="O33" s="284">
        <f t="shared" si="31"/>
        <v>0</v>
      </c>
      <c r="P33" s="284">
        <f t="shared" si="31"/>
        <v>0</v>
      </c>
      <c r="Q33" s="284">
        <f t="shared" si="31"/>
        <v>0</v>
      </c>
      <c r="R33" s="285">
        <v>0</v>
      </c>
      <c r="S33" s="284">
        <f t="shared" si="31"/>
        <v>16000</v>
      </c>
      <c r="T33" s="284">
        <f t="shared" si="31"/>
        <v>16000</v>
      </c>
      <c r="U33" s="284">
        <f t="shared" si="31"/>
        <v>16000</v>
      </c>
      <c r="V33" s="284">
        <f t="shared" si="31"/>
        <v>16000</v>
      </c>
      <c r="W33" s="285">
        <f>SUM(W35,W48)</f>
        <v>12891</v>
      </c>
      <c r="X33" s="284">
        <f t="shared" si="31"/>
        <v>25000</v>
      </c>
      <c r="Y33" s="285">
        <f>SUM(Y48)</f>
        <v>25000</v>
      </c>
      <c r="Z33" s="284">
        <f t="shared" si="31"/>
        <v>0</v>
      </c>
      <c r="AA33" s="284">
        <f t="shared" si="31"/>
        <v>5000</v>
      </c>
      <c r="AB33" s="285">
        <f>SUM(AB48)</f>
        <v>1458</v>
      </c>
      <c r="AC33" s="284">
        <f t="shared" si="31"/>
        <v>0</v>
      </c>
      <c r="AD33" s="284">
        <f t="shared" si="31"/>
        <v>0</v>
      </c>
      <c r="AE33" s="286">
        <f>SUM(AE35,AE48)</f>
        <v>409404</v>
      </c>
      <c r="AF33" s="318">
        <f>SUM(AF35,AF48)</f>
        <v>409854</v>
      </c>
    </row>
    <row r="34" spans="1:37" s="1" customFormat="1" ht="12.75" customHeight="1" x14ac:dyDescent="0.2">
      <c r="A34" s="455" t="s">
        <v>56</v>
      </c>
      <c r="B34" s="456"/>
      <c r="C34" s="111"/>
      <c r="D34" s="111"/>
      <c r="E34" s="111"/>
      <c r="F34" s="111"/>
      <c r="G34" s="111"/>
      <c r="H34" s="256"/>
      <c r="I34" s="111"/>
      <c r="J34" s="111"/>
      <c r="K34" s="111"/>
      <c r="L34" s="111"/>
      <c r="M34" s="256"/>
      <c r="N34" s="111"/>
      <c r="O34" s="111"/>
      <c r="P34" s="111"/>
      <c r="Q34" s="111"/>
      <c r="R34" s="256"/>
      <c r="S34" s="111"/>
      <c r="T34" s="111"/>
      <c r="U34" s="111"/>
      <c r="V34" s="111"/>
      <c r="W34" s="256"/>
      <c r="X34" s="111"/>
      <c r="Y34" s="256"/>
      <c r="Z34" s="111"/>
      <c r="AA34" s="111"/>
      <c r="AB34" s="256"/>
      <c r="AC34" s="111"/>
      <c r="AD34" s="116"/>
      <c r="AE34" s="268"/>
      <c r="AF34" s="319"/>
    </row>
    <row r="35" spans="1:37" s="1" customFormat="1" ht="12.75" customHeight="1" x14ac:dyDescent="0.2">
      <c r="A35" s="309" t="s">
        <v>57</v>
      </c>
      <c r="B35" s="271"/>
      <c r="C35" s="272">
        <f>C36+C40+C46</f>
        <v>360357</v>
      </c>
      <c r="D35" s="272">
        <f>D36+D40+D46</f>
        <v>360357</v>
      </c>
      <c r="E35" s="272">
        <f>SUM(E36,E40,E46)</f>
        <v>356157</v>
      </c>
      <c r="F35" s="272">
        <f t="shared" ref="F35" si="33">SUM(F36,F40,F46)</f>
        <v>353657</v>
      </c>
      <c r="G35" s="272">
        <f t="shared" ref="G35:AD35" si="34">SUM(G36,G40,G46)</f>
        <v>353657</v>
      </c>
      <c r="H35" s="273">
        <f>SUM(H46,H40,H36)</f>
        <v>331568</v>
      </c>
      <c r="I35" s="272">
        <f t="shared" si="34"/>
        <v>344857</v>
      </c>
      <c r="J35" s="272">
        <f t="shared" ref="J35:K35" si="35">SUM(J36,J40,J46)</f>
        <v>344857</v>
      </c>
      <c r="K35" s="272">
        <f t="shared" si="35"/>
        <v>344857</v>
      </c>
      <c r="L35" s="272">
        <f t="shared" si="34"/>
        <v>344857</v>
      </c>
      <c r="M35" s="273">
        <f>SUM(M36,M40,M46)</f>
        <v>325801</v>
      </c>
      <c r="N35" s="272">
        <f t="shared" si="34"/>
        <v>0</v>
      </c>
      <c r="O35" s="272">
        <f t="shared" si="34"/>
        <v>0</v>
      </c>
      <c r="P35" s="272">
        <f t="shared" si="34"/>
        <v>0</v>
      </c>
      <c r="Q35" s="272">
        <f t="shared" si="34"/>
        <v>0</v>
      </c>
      <c r="R35" s="273">
        <v>0</v>
      </c>
      <c r="S35" s="272">
        <f t="shared" si="34"/>
        <v>15500</v>
      </c>
      <c r="T35" s="272">
        <f t="shared" si="34"/>
        <v>15500</v>
      </c>
      <c r="U35" s="272">
        <f t="shared" si="34"/>
        <v>11300</v>
      </c>
      <c r="V35" s="272">
        <f t="shared" si="34"/>
        <v>8800</v>
      </c>
      <c r="W35" s="273">
        <f>SUM(W40)</f>
        <v>5767</v>
      </c>
      <c r="X35" s="272">
        <f t="shared" si="34"/>
        <v>0</v>
      </c>
      <c r="Y35" s="273"/>
      <c r="Z35" s="272">
        <f t="shared" si="34"/>
        <v>0</v>
      </c>
      <c r="AA35" s="272">
        <f t="shared" si="34"/>
        <v>0</v>
      </c>
      <c r="AB35" s="273">
        <v>0</v>
      </c>
      <c r="AC35" s="272">
        <f t="shared" si="34"/>
        <v>0</v>
      </c>
      <c r="AD35" s="272">
        <f t="shared" si="34"/>
        <v>0</v>
      </c>
      <c r="AE35" s="274">
        <f>SUM(AE36:AE47)</f>
        <v>368304</v>
      </c>
      <c r="AF35" s="310">
        <f>SUM(AF36:AF47)</f>
        <v>368754</v>
      </c>
    </row>
    <row r="36" spans="1:37" s="1" customFormat="1" ht="12.75" customHeight="1" x14ac:dyDescent="0.2">
      <c r="A36" s="311">
        <v>31</v>
      </c>
      <c r="B36" s="5" t="s">
        <v>11</v>
      </c>
      <c r="C36" s="125">
        <f t="shared" ref="C36:H36" si="36">SUM(C37:C39)</f>
        <v>267271</v>
      </c>
      <c r="D36" s="136">
        <f t="shared" si="36"/>
        <v>267271</v>
      </c>
      <c r="E36" s="189">
        <f t="shared" si="36"/>
        <v>267271</v>
      </c>
      <c r="F36" s="260">
        <f t="shared" si="36"/>
        <v>267271</v>
      </c>
      <c r="G36" s="194">
        <f t="shared" si="36"/>
        <v>267275</v>
      </c>
      <c r="H36" s="257">
        <f t="shared" si="36"/>
        <v>267272</v>
      </c>
      <c r="I36" s="125">
        <f t="shared" ref="I36:AD36" si="37">SUM(I37:I39)</f>
        <v>267271</v>
      </c>
      <c r="J36" s="125">
        <f t="shared" ref="J36:K36" si="38">SUM(J37:J39)</f>
        <v>267271</v>
      </c>
      <c r="K36" s="125">
        <f t="shared" si="38"/>
        <v>267271</v>
      </c>
      <c r="L36" s="125">
        <f t="shared" si="37"/>
        <v>267275</v>
      </c>
      <c r="M36" s="257">
        <f>SUM(M37:M39)</f>
        <v>267272</v>
      </c>
      <c r="N36" s="125">
        <f t="shared" si="37"/>
        <v>0</v>
      </c>
      <c r="O36" s="125">
        <f t="shared" si="37"/>
        <v>0</v>
      </c>
      <c r="P36" s="125">
        <f t="shared" si="37"/>
        <v>0</v>
      </c>
      <c r="Q36" s="125"/>
      <c r="R36" s="257"/>
      <c r="S36" s="125">
        <f t="shared" si="37"/>
        <v>0</v>
      </c>
      <c r="T36" s="125"/>
      <c r="U36" s="125">
        <f t="shared" si="37"/>
        <v>0</v>
      </c>
      <c r="V36" s="125">
        <f t="shared" si="37"/>
        <v>0</v>
      </c>
      <c r="W36" s="257"/>
      <c r="X36" s="125">
        <f t="shared" si="37"/>
        <v>0</v>
      </c>
      <c r="Y36" s="257"/>
      <c r="Z36" s="125">
        <f t="shared" si="37"/>
        <v>0</v>
      </c>
      <c r="AA36" s="125">
        <f t="shared" si="37"/>
        <v>0</v>
      </c>
      <c r="AB36" s="257"/>
      <c r="AC36" s="125">
        <f t="shared" si="37"/>
        <v>0</v>
      </c>
      <c r="AD36" s="125">
        <f t="shared" si="37"/>
        <v>0</v>
      </c>
      <c r="AE36" s="275">
        <v>272372</v>
      </c>
      <c r="AF36" s="312">
        <v>273473</v>
      </c>
    </row>
    <row r="37" spans="1:37" s="1" customFormat="1" ht="12.75" customHeight="1" x14ac:dyDescent="0.2">
      <c r="A37" s="313">
        <v>311</v>
      </c>
      <c r="B37" s="6" t="s">
        <v>12</v>
      </c>
      <c r="C37" s="126">
        <v>216027</v>
      </c>
      <c r="D37" s="137">
        <v>216027</v>
      </c>
      <c r="E37" s="190">
        <v>216027</v>
      </c>
      <c r="F37" s="261">
        <v>216027</v>
      </c>
      <c r="G37" s="195">
        <v>216029</v>
      </c>
      <c r="H37" s="258">
        <v>216027</v>
      </c>
      <c r="I37" s="126">
        <v>216027</v>
      </c>
      <c r="J37" s="126">
        <v>216027</v>
      </c>
      <c r="K37" s="126">
        <v>216027</v>
      </c>
      <c r="L37" s="127">
        <v>216029</v>
      </c>
      <c r="M37" s="258">
        <v>216027</v>
      </c>
      <c r="N37" s="126"/>
      <c r="O37" s="126"/>
      <c r="P37" s="126"/>
      <c r="Q37" s="126"/>
      <c r="R37" s="258"/>
      <c r="S37" s="126"/>
      <c r="T37" s="126"/>
      <c r="U37" s="126"/>
      <c r="V37" s="126"/>
      <c r="W37" s="258"/>
      <c r="X37" s="126"/>
      <c r="Y37" s="258"/>
      <c r="Z37" s="126"/>
      <c r="AA37" s="127"/>
      <c r="AB37" s="258"/>
      <c r="AC37" s="126"/>
      <c r="AD37" s="126"/>
      <c r="AE37" s="275"/>
      <c r="AF37" s="312"/>
    </row>
    <row r="38" spans="1:37" s="1" customFormat="1" ht="12.75" customHeight="1" x14ac:dyDescent="0.2">
      <c r="A38" s="313">
        <v>312</v>
      </c>
      <c r="B38" s="6" t="s">
        <v>13</v>
      </c>
      <c r="C38" s="126">
        <v>15600</v>
      </c>
      <c r="D38" s="137">
        <v>15600</v>
      </c>
      <c r="E38" s="190">
        <v>15600</v>
      </c>
      <c r="F38" s="261">
        <v>15600</v>
      </c>
      <c r="G38" s="195">
        <v>15600</v>
      </c>
      <c r="H38" s="258">
        <v>15600</v>
      </c>
      <c r="I38" s="126">
        <v>15600</v>
      </c>
      <c r="J38" s="126">
        <v>15600</v>
      </c>
      <c r="K38" s="126">
        <v>15600</v>
      </c>
      <c r="L38" s="127">
        <v>15600</v>
      </c>
      <c r="M38" s="258">
        <v>15600</v>
      </c>
      <c r="N38" s="126"/>
      <c r="O38" s="126"/>
      <c r="P38" s="126"/>
      <c r="Q38" s="126"/>
      <c r="R38" s="258"/>
      <c r="S38" s="126"/>
      <c r="T38" s="126"/>
      <c r="U38" s="126"/>
      <c r="V38" s="126"/>
      <c r="W38" s="258"/>
      <c r="X38" s="126"/>
      <c r="Y38" s="258"/>
      <c r="Z38" s="126"/>
      <c r="AA38" s="127"/>
      <c r="AB38" s="258"/>
      <c r="AC38" s="126"/>
      <c r="AD38" s="126"/>
      <c r="AE38" s="275"/>
      <c r="AF38" s="312"/>
    </row>
    <row r="39" spans="1:37" s="1" customFormat="1" ht="12.75" customHeight="1" x14ac:dyDescent="0.2">
      <c r="A39" s="313">
        <v>313</v>
      </c>
      <c r="B39" s="6" t="s">
        <v>14</v>
      </c>
      <c r="C39" s="126">
        <v>35644</v>
      </c>
      <c r="D39" s="137">
        <v>35644</v>
      </c>
      <c r="E39" s="190">
        <v>35644</v>
      </c>
      <c r="F39" s="261">
        <v>35644</v>
      </c>
      <c r="G39" s="195">
        <v>35646</v>
      </c>
      <c r="H39" s="258">
        <v>35645</v>
      </c>
      <c r="I39" s="126">
        <v>35644</v>
      </c>
      <c r="J39" s="126">
        <v>35644</v>
      </c>
      <c r="K39" s="126">
        <v>35644</v>
      </c>
      <c r="L39" s="127">
        <v>35646</v>
      </c>
      <c r="M39" s="258">
        <v>35645</v>
      </c>
      <c r="N39" s="126"/>
      <c r="O39" s="126"/>
      <c r="P39" s="126"/>
      <c r="Q39" s="126"/>
      <c r="R39" s="258"/>
      <c r="S39" s="126"/>
      <c r="T39" s="126"/>
      <c r="U39" s="126"/>
      <c r="V39" s="126"/>
      <c r="W39" s="258"/>
      <c r="X39" s="126"/>
      <c r="Y39" s="258"/>
      <c r="Z39" s="126"/>
      <c r="AA39" s="127"/>
      <c r="AB39" s="258"/>
      <c r="AC39" s="126"/>
      <c r="AD39" s="126"/>
      <c r="AE39" s="275"/>
      <c r="AF39" s="312"/>
    </row>
    <row r="40" spans="1:37" s="1" customFormat="1" ht="12.75" customHeight="1" x14ac:dyDescent="0.2">
      <c r="A40" s="311">
        <v>32</v>
      </c>
      <c r="B40" s="5" t="s">
        <v>15</v>
      </c>
      <c r="C40" s="125">
        <f>SUM(C41:C45)</f>
        <v>91986</v>
      </c>
      <c r="D40" s="136">
        <f>SUM(D41:D45)</f>
        <v>91986</v>
      </c>
      <c r="E40" s="189">
        <f>SUM(E41:E45)</f>
        <v>87586</v>
      </c>
      <c r="F40" s="260">
        <f t="shared" ref="F40" si="39">SUM(F41:F45)</f>
        <v>85086</v>
      </c>
      <c r="G40" s="194">
        <f t="shared" ref="G40:AD40" si="40">SUM(G41:G45)</f>
        <v>85082</v>
      </c>
      <c r="H40" s="257">
        <f>SUM(H41:H45)</f>
        <v>63126</v>
      </c>
      <c r="I40" s="125">
        <f t="shared" si="40"/>
        <v>76486</v>
      </c>
      <c r="J40" s="125">
        <f t="shared" ref="J40:K40" si="41">SUM(J41:J45)</f>
        <v>76486</v>
      </c>
      <c r="K40" s="125">
        <f t="shared" si="41"/>
        <v>76286</v>
      </c>
      <c r="L40" s="164">
        <f t="shared" si="40"/>
        <v>76282</v>
      </c>
      <c r="M40" s="257">
        <f>SUM(M41:M45)</f>
        <v>57359</v>
      </c>
      <c r="N40" s="125">
        <f t="shared" si="40"/>
        <v>0</v>
      </c>
      <c r="O40" s="125">
        <f t="shared" si="40"/>
        <v>0</v>
      </c>
      <c r="P40" s="125">
        <f t="shared" si="40"/>
        <v>0</v>
      </c>
      <c r="Q40" s="125"/>
      <c r="R40" s="257"/>
      <c r="S40" s="164">
        <f t="shared" si="40"/>
        <v>15500</v>
      </c>
      <c r="T40" s="164">
        <f t="shared" si="40"/>
        <v>15500</v>
      </c>
      <c r="U40" s="164">
        <f t="shared" si="40"/>
        <v>11300</v>
      </c>
      <c r="V40" s="164">
        <f t="shared" si="40"/>
        <v>8800</v>
      </c>
      <c r="W40" s="257">
        <f>SUM(W41:W44)</f>
        <v>5767</v>
      </c>
      <c r="X40" s="164">
        <f t="shared" si="40"/>
        <v>0</v>
      </c>
      <c r="Y40" s="257"/>
      <c r="Z40" s="164">
        <f t="shared" si="40"/>
        <v>0</v>
      </c>
      <c r="AA40" s="164">
        <f t="shared" si="40"/>
        <v>0</v>
      </c>
      <c r="AB40" s="257">
        <v>0</v>
      </c>
      <c r="AC40" s="164">
        <f t="shared" si="40"/>
        <v>0</v>
      </c>
      <c r="AD40" s="164">
        <f t="shared" si="40"/>
        <v>0</v>
      </c>
      <c r="AE40" s="275">
        <v>94730</v>
      </c>
      <c r="AF40" s="312">
        <v>94080</v>
      </c>
      <c r="AJ40" s="141"/>
    </row>
    <row r="41" spans="1:37" s="1" customFormat="1" x14ac:dyDescent="0.2">
      <c r="A41" s="313">
        <v>321</v>
      </c>
      <c r="B41" s="6" t="s">
        <v>16</v>
      </c>
      <c r="C41" s="126">
        <v>26276</v>
      </c>
      <c r="D41" s="137">
        <v>28376</v>
      </c>
      <c r="E41" s="190">
        <v>24376</v>
      </c>
      <c r="F41" s="261">
        <v>22876</v>
      </c>
      <c r="G41" s="195">
        <v>22876</v>
      </c>
      <c r="H41" s="258">
        <v>21328</v>
      </c>
      <c r="I41" s="127">
        <v>19276</v>
      </c>
      <c r="J41" s="127">
        <v>19876</v>
      </c>
      <c r="K41" s="127">
        <v>19876</v>
      </c>
      <c r="L41" s="127">
        <v>19876</v>
      </c>
      <c r="M41" s="258">
        <v>18676</v>
      </c>
      <c r="N41" s="127"/>
      <c r="O41" s="127"/>
      <c r="P41" s="127"/>
      <c r="Q41" s="127"/>
      <c r="R41" s="258"/>
      <c r="S41" s="127">
        <v>7000</v>
      </c>
      <c r="T41" s="127">
        <v>8500</v>
      </c>
      <c r="U41" s="127">
        <v>4500</v>
      </c>
      <c r="V41" s="127">
        <v>3000</v>
      </c>
      <c r="W41" s="258">
        <v>2652</v>
      </c>
      <c r="X41" s="127"/>
      <c r="Y41" s="258"/>
      <c r="Z41" s="127"/>
      <c r="AA41" s="127"/>
      <c r="AB41" s="258"/>
      <c r="AC41" s="126"/>
      <c r="AD41" s="126"/>
      <c r="AE41" s="275"/>
      <c r="AF41" s="312"/>
      <c r="AI41" s="139"/>
      <c r="AJ41" s="141"/>
    </row>
    <row r="42" spans="1:37" s="1" customFormat="1" x14ac:dyDescent="0.2">
      <c r="A42" s="313">
        <v>322</v>
      </c>
      <c r="B42" s="6" t="s">
        <v>17</v>
      </c>
      <c r="C42" s="126">
        <v>31400</v>
      </c>
      <c r="D42" s="137">
        <v>29900</v>
      </c>
      <c r="E42" s="190">
        <v>29900</v>
      </c>
      <c r="F42" s="261">
        <v>29900</v>
      </c>
      <c r="G42" s="195">
        <v>29900</v>
      </c>
      <c r="H42" s="258">
        <v>23339</v>
      </c>
      <c r="I42" s="127">
        <v>27400</v>
      </c>
      <c r="J42" s="127">
        <v>27400</v>
      </c>
      <c r="K42" s="127">
        <v>26300</v>
      </c>
      <c r="L42" s="127">
        <v>26300</v>
      </c>
      <c r="M42" s="258">
        <v>20224</v>
      </c>
      <c r="N42" s="127"/>
      <c r="O42" s="127"/>
      <c r="P42" s="127"/>
      <c r="Q42" s="127"/>
      <c r="R42" s="258"/>
      <c r="S42" s="127">
        <v>4000</v>
      </c>
      <c r="T42" s="127">
        <v>2500</v>
      </c>
      <c r="U42" s="127">
        <v>3600</v>
      </c>
      <c r="V42" s="127">
        <v>3600</v>
      </c>
      <c r="W42" s="258">
        <v>3115</v>
      </c>
      <c r="X42" s="127"/>
      <c r="Y42" s="258"/>
      <c r="Z42" s="127"/>
      <c r="AA42" s="127"/>
      <c r="AB42" s="258"/>
      <c r="AC42" s="126"/>
      <c r="AD42" s="126"/>
      <c r="AE42" s="275"/>
      <c r="AF42" s="312"/>
      <c r="AI42" s="140"/>
    </row>
    <row r="43" spans="1:37" s="1" customFormat="1" x14ac:dyDescent="0.2">
      <c r="A43" s="313">
        <v>323</v>
      </c>
      <c r="B43" s="6" t="s">
        <v>18</v>
      </c>
      <c r="C43" s="126">
        <v>27380</v>
      </c>
      <c r="D43" s="137">
        <v>26780</v>
      </c>
      <c r="E43" s="190">
        <v>26080</v>
      </c>
      <c r="F43" s="261">
        <v>25080</v>
      </c>
      <c r="G43" s="195">
        <v>25080</v>
      </c>
      <c r="H43" s="258">
        <v>15479</v>
      </c>
      <c r="I43" s="127">
        <v>24380</v>
      </c>
      <c r="J43" s="127">
        <v>23780</v>
      </c>
      <c r="K43" s="127">
        <v>23780</v>
      </c>
      <c r="L43" s="127">
        <v>23780</v>
      </c>
      <c r="M43" s="258">
        <v>15479</v>
      </c>
      <c r="N43" s="127"/>
      <c r="O43" s="127"/>
      <c r="P43" s="127"/>
      <c r="Q43" s="127"/>
      <c r="R43" s="258"/>
      <c r="S43" s="127">
        <v>3000</v>
      </c>
      <c r="T43" s="127">
        <v>3000</v>
      </c>
      <c r="U43" s="127">
        <v>2300</v>
      </c>
      <c r="V43" s="127">
        <v>1300</v>
      </c>
      <c r="W43" s="258">
        <v>0</v>
      </c>
      <c r="X43" s="127"/>
      <c r="Y43" s="258"/>
      <c r="Z43" s="127"/>
      <c r="AA43" s="127"/>
      <c r="AB43" s="258"/>
      <c r="AC43" s="126"/>
      <c r="AD43" s="126"/>
      <c r="AE43" s="275"/>
      <c r="AF43" s="312"/>
      <c r="AK43" s="142"/>
    </row>
    <row r="44" spans="1:37" s="1" customFormat="1" ht="15" customHeight="1" x14ac:dyDescent="0.2">
      <c r="A44" s="313">
        <v>324</v>
      </c>
      <c r="B44" s="276" t="s">
        <v>58</v>
      </c>
      <c r="C44" s="126">
        <v>1500</v>
      </c>
      <c r="D44" s="137">
        <v>1500</v>
      </c>
      <c r="E44" s="190">
        <v>900</v>
      </c>
      <c r="F44" s="261">
        <v>900</v>
      </c>
      <c r="G44" s="195">
        <v>900</v>
      </c>
      <c r="H44" s="258">
        <v>0</v>
      </c>
      <c r="I44" s="127"/>
      <c r="J44" s="127"/>
      <c r="K44" s="127"/>
      <c r="L44" s="127"/>
      <c r="M44" s="258">
        <v>0</v>
      </c>
      <c r="N44" s="127"/>
      <c r="O44" s="127"/>
      <c r="P44" s="127"/>
      <c r="Q44" s="127"/>
      <c r="R44" s="258"/>
      <c r="S44" s="127">
        <v>1500</v>
      </c>
      <c r="T44" s="127">
        <v>1500</v>
      </c>
      <c r="U44" s="127">
        <v>900</v>
      </c>
      <c r="V44" s="127">
        <v>900</v>
      </c>
      <c r="W44" s="258">
        <v>0</v>
      </c>
      <c r="X44" s="126"/>
      <c r="Y44" s="258"/>
      <c r="Z44" s="126"/>
      <c r="AA44" s="127"/>
      <c r="AB44" s="258"/>
      <c r="AC44" s="126"/>
      <c r="AD44" s="126"/>
      <c r="AE44" s="275"/>
      <c r="AF44" s="312"/>
      <c r="AJ44" s="143"/>
    </row>
    <row r="45" spans="1:37" s="1" customFormat="1" x14ac:dyDescent="0.2">
      <c r="A45" s="313">
        <v>329</v>
      </c>
      <c r="B45" s="277" t="s">
        <v>60</v>
      </c>
      <c r="C45" s="126">
        <v>5430</v>
      </c>
      <c r="D45" s="137">
        <v>5430</v>
      </c>
      <c r="E45" s="190">
        <v>6330</v>
      </c>
      <c r="F45" s="261">
        <v>6330</v>
      </c>
      <c r="G45" s="195">
        <v>6326</v>
      </c>
      <c r="H45" s="258">
        <v>2980</v>
      </c>
      <c r="I45" s="127">
        <v>5430</v>
      </c>
      <c r="J45" s="127">
        <v>5430</v>
      </c>
      <c r="K45" s="127">
        <v>6330</v>
      </c>
      <c r="L45" s="127">
        <v>6326</v>
      </c>
      <c r="M45" s="258">
        <v>2980</v>
      </c>
      <c r="N45" s="125"/>
      <c r="O45" s="125"/>
      <c r="P45" s="125"/>
      <c r="Q45" s="125"/>
      <c r="R45" s="257"/>
      <c r="S45" s="127"/>
      <c r="T45" s="127"/>
      <c r="U45" s="127"/>
      <c r="V45" s="126"/>
      <c r="W45" s="258"/>
      <c r="X45" s="125"/>
      <c r="Y45" s="257"/>
      <c r="Z45" s="125"/>
      <c r="AA45" s="164"/>
      <c r="AB45" s="257"/>
      <c r="AC45" s="125"/>
      <c r="AD45" s="125"/>
      <c r="AE45" s="275"/>
      <c r="AF45" s="312"/>
    </row>
    <row r="46" spans="1:37" x14ac:dyDescent="0.2">
      <c r="A46" s="311">
        <v>34</v>
      </c>
      <c r="B46" s="5" t="s">
        <v>19</v>
      </c>
      <c r="C46" s="125">
        <f>SUM(C47)</f>
        <v>1100</v>
      </c>
      <c r="D46" s="136">
        <f>SUM(D47)</f>
        <v>1100</v>
      </c>
      <c r="E46" s="189">
        <f>SUM(E47)</f>
        <v>1300</v>
      </c>
      <c r="F46" s="260">
        <f t="shared" ref="F46:AD46" si="42">SUM(F47)</f>
        <v>1300</v>
      </c>
      <c r="G46" s="194">
        <f t="shared" si="42"/>
        <v>1300</v>
      </c>
      <c r="H46" s="257">
        <f>SUM(H47)</f>
        <v>1170</v>
      </c>
      <c r="I46" s="164">
        <f t="shared" si="42"/>
        <v>1100</v>
      </c>
      <c r="J46" s="164">
        <f t="shared" si="42"/>
        <v>1100</v>
      </c>
      <c r="K46" s="164">
        <f t="shared" si="42"/>
        <v>1300</v>
      </c>
      <c r="L46" s="164">
        <v>1300</v>
      </c>
      <c r="M46" s="257">
        <f>SUM(M47)</f>
        <v>1170</v>
      </c>
      <c r="N46" s="164">
        <f t="shared" si="42"/>
        <v>0</v>
      </c>
      <c r="O46" s="164">
        <f t="shared" si="42"/>
        <v>0</v>
      </c>
      <c r="P46" s="164">
        <f t="shared" si="42"/>
        <v>0</v>
      </c>
      <c r="Q46" s="164"/>
      <c r="R46" s="257"/>
      <c r="S46" s="164">
        <f t="shared" si="42"/>
        <v>0</v>
      </c>
      <c r="T46" s="164"/>
      <c r="U46" s="164">
        <f t="shared" si="42"/>
        <v>0</v>
      </c>
      <c r="V46" s="164">
        <f t="shared" si="42"/>
        <v>0</v>
      </c>
      <c r="W46" s="257">
        <v>0</v>
      </c>
      <c r="X46" s="164">
        <f t="shared" si="42"/>
        <v>0</v>
      </c>
      <c r="Y46" s="257"/>
      <c r="Z46" s="164">
        <f t="shared" si="42"/>
        <v>0</v>
      </c>
      <c r="AA46" s="164">
        <f t="shared" si="42"/>
        <v>0</v>
      </c>
      <c r="AB46" s="257">
        <v>0</v>
      </c>
      <c r="AC46" s="164">
        <f t="shared" si="42"/>
        <v>0</v>
      </c>
      <c r="AD46" s="164">
        <f t="shared" si="42"/>
        <v>0</v>
      </c>
      <c r="AE46" s="275">
        <v>1202</v>
      </c>
      <c r="AF46" s="312">
        <v>1201</v>
      </c>
    </row>
    <row r="47" spans="1:37" x14ac:dyDescent="0.2">
      <c r="A47" s="313">
        <v>343</v>
      </c>
      <c r="B47" s="6" t="s">
        <v>20</v>
      </c>
      <c r="C47" s="126">
        <v>1100</v>
      </c>
      <c r="D47" s="137">
        <v>1100</v>
      </c>
      <c r="E47" s="190">
        <v>1300</v>
      </c>
      <c r="F47" s="261">
        <v>1300</v>
      </c>
      <c r="G47" s="195">
        <v>1300</v>
      </c>
      <c r="H47" s="258">
        <v>1170</v>
      </c>
      <c r="I47" s="127">
        <v>1100</v>
      </c>
      <c r="J47" s="127">
        <v>1100</v>
      </c>
      <c r="K47" s="127">
        <v>1300</v>
      </c>
      <c r="L47" s="127">
        <v>1300</v>
      </c>
      <c r="M47" s="258">
        <v>1170</v>
      </c>
      <c r="N47" s="126"/>
      <c r="O47" s="126"/>
      <c r="P47" s="126"/>
      <c r="Q47" s="126"/>
      <c r="R47" s="258"/>
      <c r="S47" s="126"/>
      <c r="T47" s="126"/>
      <c r="U47" s="126"/>
      <c r="V47" s="126"/>
      <c r="W47" s="258">
        <v>0</v>
      </c>
      <c r="X47" s="126"/>
      <c r="Y47" s="258"/>
      <c r="Z47" s="126"/>
      <c r="AA47" s="127"/>
      <c r="AB47" s="258"/>
      <c r="AC47" s="126"/>
      <c r="AD47" s="126"/>
      <c r="AE47" s="275"/>
      <c r="AF47" s="312"/>
    </row>
    <row r="48" spans="1:37" x14ac:dyDescent="0.2">
      <c r="A48" s="314" t="s">
        <v>61</v>
      </c>
      <c r="B48" s="278"/>
      <c r="C48" s="279">
        <f>SUM(C50:C52)</f>
        <v>36975</v>
      </c>
      <c r="D48" s="279">
        <f>SUM(D50:D52)</f>
        <v>36975</v>
      </c>
      <c r="E48" s="279">
        <f>SUM(E49)</f>
        <v>46175</v>
      </c>
      <c r="F48" s="279">
        <f>SUM(F49)</f>
        <v>48675</v>
      </c>
      <c r="G48" s="279">
        <f>SUM(G49)</f>
        <v>48675</v>
      </c>
      <c r="H48" s="280">
        <f>SUM(H49:H52)</f>
        <v>44492</v>
      </c>
      <c r="I48" s="279">
        <f>SUM(I49)</f>
        <v>11475</v>
      </c>
      <c r="J48" s="279">
        <f t="shared" ref="J48:P48" si="43">SUM(J49)</f>
        <v>11475</v>
      </c>
      <c r="K48" s="279">
        <f t="shared" si="43"/>
        <v>11475</v>
      </c>
      <c r="L48" s="279">
        <f t="shared" si="43"/>
        <v>11475</v>
      </c>
      <c r="M48" s="280">
        <f>SUM(M49:M52)</f>
        <v>10910</v>
      </c>
      <c r="N48" s="279">
        <f t="shared" si="43"/>
        <v>0</v>
      </c>
      <c r="O48" s="279">
        <f t="shared" si="43"/>
        <v>0</v>
      </c>
      <c r="P48" s="279">
        <f t="shared" si="43"/>
        <v>0</v>
      </c>
      <c r="Q48" s="279"/>
      <c r="R48" s="280">
        <v>0</v>
      </c>
      <c r="S48" s="279">
        <f>SUM(S50:S51)</f>
        <v>500</v>
      </c>
      <c r="T48" s="279">
        <f t="shared" ref="T48:AD48" si="44">SUM(T50:T51)</f>
        <v>500</v>
      </c>
      <c r="U48" s="279">
        <f t="shared" si="44"/>
        <v>4700</v>
      </c>
      <c r="V48" s="279">
        <f t="shared" si="44"/>
        <v>7200</v>
      </c>
      <c r="W48" s="280">
        <f>SUM(W50:W52)</f>
        <v>7124</v>
      </c>
      <c r="X48" s="279">
        <f t="shared" si="44"/>
        <v>25000</v>
      </c>
      <c r="Y48" s="280">
        <f>SUM(Y49)</f>
        <v>25000</v>
      </c>
      <c r="Z48" s="279">
        <f t="shared" si="44"/>
        <v>0</v>
      </c>
      <c r="AA48" s="279">
        <f t="shared" si="44"/>
        <v>5000</v>
      </c>
      <c r="AB48" s="280">
        <f>SUM(AB49)</f>
        <v>1458</v>
      </c>
      <c r="AC48" s="279">
        <f t="shared" si="44"/>
        <v>0</v>
      </c>
      <c r="AD48" s="279">
        <f t="shared" si="44"/>
        <v>0</v>
      </c>
      <c r="AE48" s="281">
        <v>41100</v>
      </c>
      <c r="AF48" s="315">
        <v>41100</v>
      </c>
    </row>
    <row r="49" spans="1:32" s="1" customFormat="1" ht="25.5" x14ac:dyDescent="0.2">
      <c r="A49" s="311">
        <v>42</v>
      </c>
      <c r="B49" s="5" t="s">
        <v>52</v>
      </c>
      <c r="C49" s="125">
        <f>SUM(C50:C52)</f>
        <v>36975</v>
      </c>
      <c r="D49" s="136">
        <f>SUM(D50:D52)</f>
        <v>36975</v>
      </c>
      <c r="E49" s="189">
        <f>SUM(E50:E52)</f>
        <v>46175</v>
      </c>
      <c r="F49" s="260">
        <f>SUM(F50:F52)</f>
        <v>48675</v>
      </c>
      <c r="G49" s="194">
        <f>SUM(G50:G52)</f>
        <v>48675</v>
      </c>
      <c r="H49" s="257"/>
      <c r="I49" s="125">
        <f t="shared" ref="I49:AD49" si="45">SUM(I50:I52)</f>
        <v>11475</v>
      </c>
      <c r="J49" s="125">
        <f t="shared" ref="J49" si="46">SUM(J50:J52)</f>
        <v>11475</v>
      </c>
      <c r="K49" s="125">
        <f t="shared" si="45"/>
        <v>11475</v>
      </c>
      <c r="L49" s="125">
        <f t="shared" si="45"/>
        <v>11475</v>
      </c>
      <c r="M49" s="257"/>
      <c r="N49" s="125">
        <f t="shared" si="45"/>
        <v>0</v>
      </c>
      <c r="O49" s="125">
        <f t="shared" si="45"/>
        <v>0</v>
      </c>
      <c r="P49" s="125">
        <f t="shared" si="45"/>
        <v>0</v>
      </c>
      <c r="Q49" s="125"/>
      <c r="R49" s="257"/>
      <c r="S49" s="164">
        <f t="shared" si="45"/>
        <v>500</v>
      </c>
      <c r="T49" s="164"/>
      <c r="U49" s="164">
        <f t="shared" si="45"/>
        <v>4700</v>
      </c>
      <c r="V49" s="125">
        <f t="shared" si="45"/>
        <v>7200</v>
      </c>
      <c r="W49" s="257">
        <f>SUM(W50:W51)</f>
        <v>7124</v>
      </c>
      <c r="X49" s="125">
        <f t="shared" si="45"/>
        <v>25000</v>
      </c>
      <c r="Y49" s="257">
        <f>SUM(Y51)</f>
        <v>25000</v>
      </c>
      <c r="Z49" s="125">
        <f t="shared" si="45"/>
        <v>0</v>
      </c>
      <c r="AA49" s="164">
        <f>SUM(AA50:AA52)</f>
        <v>5000</v>
      </c>
      <c r="AB49" s="257">
        <f>SUM(AB51)</f>
        <v>1458</v>
      </c>
      <c r="AC49" s="125">
        <f t="shared" si="45"/>
        <v>0</v>
      </c>
      <c r="AD49" s="125">
        <f t="shared" si="45"/>
        <v>0</v>
      </c>
      <c r="AE49" s="275">
        <v>41100</v>
      </c>
      <c r="AF49" s="312">
        <v>41100</v>
      </c>
    </row>
    <row r="50" spans="1:32" x14ac:dyDescent="0.2">
      <c r="A50" s="313">
        <v>422</v>
      </c>
      <c r="B50" s="6" t="s">
        <v>53</v>
      </c>
      <c r="C50" s="126">
        <v>1100</v>
      </c>
      <c r="D50" s="137">
        <v>1100</v>
      </c>
      <c r="E50" s="190">
        <v>5300</v>
      </c>
      <c r="F50" s="261">
        <v>5300</v>
      </c>
      <c r="G50" s="195">
        <v>5300</v>
      </c>
      <c r="H50" s="258">
        <v>5034</v>
      </c>
      <c r="I50" s="127">
        <v>1100</v>
      </c>
      <c r="J50" s="127">
        <v>1100</v>
      </c>
      <c r="K50" s="127">
        <v>1100</v>
      </c>
      <c r="L50" s="127">
        <v>1100</v>
      </c>
      <c r="M50" s="258">
        <v>910</v>
      </c>
      <c r="N50" s="126"/>
      <c r="O50" s="126"/>
      <c r="P50" s="126"/>
      <c r="Q50" s="126"/>
      <c r="R50" s="258"/>
      <c r="S50" s="127">
        <v>0</v>
      </c>
      <c r="T50" s="127"/>
      <c r="U50" s="127">
        <v>4200</v>
      </c>
      <c r="V50" s="127">
        <v>4200</v>
      </c>
      <c r="W50" s="258">
        <v>4124</v>
      </c>
      <c r="X50" s="125"/>
      <c r="Y50" s="257"/>
      <c r="Z50" s="125"/>
      <c r="AA50" s="164"/>
      <c r="AB50" s="257"/>
      <c r="AC50" s="125"/>
      <c r="AD50" s="125"/>
      <c r="AE50" s="282"/>
      <c r="AF50" s="320"/>
    </row>
    <row r="51" spans="1:32" ht="25.5" x14ac:dyDescent="0.2">
      <c r="A51" s="313">
        <v>424</v>
      </c>
      <c r="B51" s="6" t="s">
        <v>59</v>
      </c>
      <c r="C51" s="126">
        <v>35500</v>
      </c>
      <c r="D51" s="137">
        <f>SUM(C51:C51)</f>
        <v>35500</v>
      </c>
      <c r="E51" s="190">
        <v>40500</v>
      </c>
      <c r="F51" s="261">
        <v>43000</v>
      </c>
      <c r="G51" s="195">
        <v>43000</v>
      </c>
      <c r="H51" s="258">
        <v>39458</v>
      </c>
      <c r="I51" s="126">
        <v>10000</v>
      </c>
      <c r="J51" s="126">
        <v>10000</v>
      </c>
      <c r="K51" s="126">
        <v>10000</v>
      </c>
      <c r="L51" s="126">
        <v>10000</v>
      </c>
      <c r="M51" s="258">
        <v>10000</v>
      </c>
      <c r="N51" s="126"/>
      <c r="O51" s="126"/>
      <c r="P51" s="126"/>
      <c r="Q51" s="126"/>
      <c r="R51" s="258"/>
      <c r="S51" s="127">
        <v>500</v>
      </c>
      <c r="T51" s="127">
        <v>500</v>
      </c>
      <c r="U51" s="127">
        <v>500</v>
      </c>
      <c r="V51" s="127">
        <v>3000</v>
      </c>
      <c r="W51" s="258">
        <v>3000</v>
      </c>
      <c r="X51" s="126">
        <v>25000</v>
      </c>
      <c r="Y51" s="258">
        <v>25000</v>
      </c>
      <c r="Z51" s="125"/>
      <c r="AA51" s="127">
        <v>5000</v>
      </c>
      <c r="AB51" s="258">
        <v>1458</v>
      </c>
      <c r="AC51" s="125"/>
      <c r="AD51" s="125"/>
      <c r="AE51" s="282"/>
      <c r="AF51" s="320"/>
    </row>
    <row r="52" spans="1:32" ht="13.5" thickBot="1" x14ac:dyDescent="0.25">
      <c r="A52" s="321">
        <v>426</v>
      </c>
      <c r="B52" s="322" t="s">
        <v>51</v>
      </c>
      <c r="C52" s="323">
        <v>375</v>
      </c>
      <c r="D52" s="324">
        <v>375</v>
      </c>
      <c r="E52" s="325">
        <v>375</v>
      </c>
      <c r="F52" s="326">
        <v>375</v>
      </c>
      <c r="G52" s="327">
        <v>375</v>
      </c>
      <c r="H52" s="328">
        <v>0</v>
      </c>
      <c r="I52" s="323">
        <v>375</v>
      </c>
      <c r="J52" s="323">
        <v>375</v>
      </c>
      <c r="K52" s="323">
        <v>375</v>
      </c>
      <c r="L52" s="323">
        <v>375</v>
      </c>
      <c r="M52" s="328">
        <v>0</v>
      </c>
      <c r="N52" s="323"/>
      <c r="O52" s="323"/>
      <c r="P52" s="323"/>
      <c r="Q52" s="323"/>
      <c r="R52" s="328"/>
      <c r="S52" s="323"/>
      <c r="T52" s="323"/>
      <c r="U52" s="323"/>
      <c r="V52" s="323"/>
      <c r="W52" s="328"/>
      <c r="X52" s="323"/>
      <c r="Y52" s="328"/>
      <c r="Z52" s="323"/>
      <c r="AA52" s="323"/>
      <c r="AB52" s="328"/>
      <c r="AC52" s="323"/>
      <c r="AD52" s="323"/>
      <c r="AE52" s="329"/>
      <c r="AF52" s="330"/>
    </row>
    <row r="53" spans="1:32" x14ac:dyDescent="0.2">
      <c r="A53" s="131"/>
      <c r="B53" s="114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</row>
    <row r="54" spans="1:32" x14ac:dyDescent="0.2">
      <c r="A54" s="131"/>
      <c r="B54" s="114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</row>
    <row r="55" spans="1:32" x14ac:dyDescent="0.2">
      <c r="A55" s="131"/>
      <c r="B55" s="114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</row>
    <row r="56" spans="1:32" ht="15.75" x14ac:dyDescent="0.25">
      <c r="A56" s="131"/>
      <c r="B56" s="114"/>
      <c r="C56" s="132"/>
      <c r="D56" s="132"/>
      <c r="E56" s="132"/>
      <c r="F56" s="132"/>
      <c r="G56" s="200" t="s">
        <v>98</v>
      </c>
      <c r="H56" s="200"/>
      <c r="I56"/>
      <c r="J56"/>
      <c r="K56"/>
      <c r="L56"/>
      <c r="M56"/>
      <c r="N56"/>
      <c r="O56"/>
      <c r="P56"/>
      <c r="X56" s="132"/>
      <c r="Y56" s="132"/>
      <c r="Z56" s="132"/>
      <c r="AA56" s="132"/>
      <c r="AB56" s="132"/>
      <c r="AC56" s="132"/>
      <c r="AD56" s="132"/>
    </row>
    <row r="57" spans="1:32" ht="15.75" x14ac:dyDescent="0.25">
      <c r="A57" s="131"/>
      <c r="B57" s="114"/>
      <c r="C57" s="132"/>
      <c r="D57" s="132"/>
      <c r="E57" s="132"/>
      <c r="F57" s="132"/>
      <c r="G57" s="200" t="s">
        <v>99</v>
      </c>
      <c r="H57" s="200"/>
      <c r="I57"/>
      <c r="J57"/>
      <c r="K57"/>
      <c r="L57"/>
      <c r="M57"/>
      <c r="N57"/>
      <c r="O57"/>
      <c r="Q57" s="132"/>
      <c r="R57" s="132"/>
      <c r="X57" s="132"/>
      <c r="Y57" s="132"/>
      <c r="Z57" s="132"/>
      <c r="AA57" s="132"/>
      <c r="AB57" s="132"/>
      <c r="AC57" s="132"/>
      <c r="AD57" s="132"/>
    </row>
    <row r="58" spans="1:32" x14ac:dyDescent="0.2">
      <c r="A58" s="131"/>
      <c r="B58" s="197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</row>
    <row r="59" spans="1:32" x14ac:dyDescent="0.2">
      <c r="A59" s="131"/>
      <c r="B59" s="114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</row>
    <row r="60" spans="1:32" x14ac:dyDescent="0.2">
      <c r="A60" s="131"/>
      <c r="B60" s="114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</row>
    <row r="61" spans="1:32" x14ac:dyDescent="0.2">
      <c r="A61" s="131"/>
      <c r="B61" s="114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</row>
    <row r="62" spans="1:32" x14ac:dyDescent="0.2">
      <c r="A62" s="131"/>
      <c r="B62" s="114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</row>
    <row r="63" spans="1:32" x14ac:dyDescent="0.2">
      <c r="A63" s="131"/>
      <c r="B63" s="114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</row>
    <row r="64" spans="1:32" x14ac:dyDescent="0.2">
      <c r="A64" s="131"/>
      <c r="B64" s="114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</row>
    <row r="65" spans="1:30" x14ac:dyDescent="0.2">
      <c r="A65" s="131"/>
      <c r="B65" s="114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</row>
    <row r="66" spans="1:30" x14ac:dyDescent="0.2">
      <c r="A66" s="131"/>
      <c r="B66" s="114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</row>
    <row r="67" spans="1:30" x14ac:dyDescent="0.2">
      <c r="A67" s="131"/>
      <c r="B67" s="114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</row>
    <row r="68" spans="1:30" x14ac:dyDescent="0.2">
      <c r="A68" s="131"/>
      <c r="B68" s="114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</row>
  </sheetData>
  <mergeCells count="7">
    <mergeCell ref="A5:W5"/>
    <mergeCell ref="A6:W6"/>
    <mergeCell ref="A34:B34"/>
    <mergeCell ref="A7:AD7"/>
    <mergeCell ref="A10:B10"/>
    <mergeCell ref="A11:B11"/>
    <mergeCell ref="A13:B1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120B2-27E7-4F5E-8A51-6F5DDF650B35}">
  <dimension ref="A1:AK122"/>
  <sheetViews>
    <sheetView tabSelected="1" topLeftCell="E1" zoomScale="96" zoomScaleNormal="96" workbookViewId="0">
      <selection activeCell="G16" sqref="G16"/>
    </sheetView>
  </sheetViews>
  <sheetFormatPr defaultColWidth="11.42578125" defaultRowHeight="12.75" x14ac:dyDescent="0.2"/>
  <cols>
    <col min="1" max="1" width="8.5703125" style="9" customWidth="1"/>
    <col min="2" max="2" width="32" style="10" customWidth="1"/>
    <col min="3" max="3" width="10.140625" style="11" customWidth="1"/>
    <col min="4" max="4" width="10.5703125" style="11" customWidth="1"/>
    <col min="5" max="6" width="10.140625" style="11" customWidth="1"/>
    <col min="7" max="7" width="10.85546875" style="11" customWidth="1"/>
    <col min="8" max="8" width="11.28515625" style="11" customWidth="1"/>
    <col min="9" max="13" width="10.5703125" style="11" customWidth="1"/>
    <col min="14" max="18" width="10.42578125" style="11" customWidth="1"/>
    <col min="19" max="22" width="8.85546875" style="11" customWidth="1"/>
    <col min="23" max="23" width="9.42578125" style="11" customWidth="1"/>
    <col min="24" max="25" width="9.7109375" style="11" customWidth="1"/>
    <col min="26" max="26" width="6.7109375" style="11" customWidth="1"/>
    <col min="27" max="28" width="8.85546875" style="11" customWidth="1"/>
    <col min="29" max="29" width="7.28515625" style="11" customWidth="1"/>
    <col min="30" max="30" width="6.7109375" style="11" customWidth="1"/>
    <col min="31" max="31" width="12.42578125" style="56" customWidth="1"/>
    <col min="32" max="32" width="12.28515625" style="56" customWidth="1"/>
    <col min="33" max="276" width="11.42578125" style="214"/>
    <col min="277" max="277" width="12.5703125" style="214" customWidth="1"/>
    <col min="278" max="278" width="34.28515625" style="214" customWidth="1"/>
    <col min="279" max="279" width="20.28515625" style="214" customWidth="1"/>
    <col min="280" max="286" width="13.7109375" style="214" customWidth="1"/>
    <col min="287" max="532" width="11.42578125" style="214"/>
    <col min="533" max="533" width="12.5703125" style="214" customWidth="1"/>
    <col min="534" max="534" width="34.28515625" style="214" customWidth="1"/>
    <col min="535" max="535" width="20.28515625" style="214" customWidth="1"/>
    <col min="536" max="542" width="13.7109375" style="214" customWidth="1"/>
    <col min="543" max="788" width="11.42578125" style="214"/>
    <col min="789" max="789" width="12.5703125" style="214" customWidth="1"/>
    <col min="790" max="790" width="34.28515625" style="214" customWidth="1"/>
    <col min="791" max="791" width="20.28515625" style="214" customWidth="1"/>
    <col min="792" max="798" width="13.7109375" style="214" customWidth="1"/>
    <col min="799" max="1044" width="11.42578125" style="214"/>
    <col min="1045" max="1045" width="12.5703125" style="214" customWidth="1"/>
    <col min="1046" max="1046" width="34.28515625" style="214" customWidth="1"/>
    <col min="1047" max="1047" width="20.28515625" style="214" customWidth="1"/>
    <col min="1048" max="1054" width="13.7109375" style="214" customWidth="1"/>
    <col min="1055" max="1300" width="11.42578125" style="214"/>
    <col min="1301" max="1301" width="12.5703125" style="214" customWidth="1"/>
    <col min="1302" max="1302" width="34.28515625" style="214" customWidth="1"/>
    <col min="1303" max="1303" width="20.28515625" style="214" customWidth="1"/>
    <col min="1304" max="1310" width="13.7109375" style="214" customWidth="1"/>
    <col min="1311" max="1556" width="11.42578125" style="214"/>
    <col min="1557" max="1557" width="12.5703125" style="214" customWidth="1"/>
    <col min="1558" max="1558" width="34.28515625" style="214" customWidth="1"/>
    <col min="1559" max="1559" width="20.28515625" style="214" customWidth="1"/>
    <col min="1560" max="1566" width="13.7109375" style="214" customWidth="1"/>
    <col min="1567" max="1812" width="11.42578125" style="214"/>
    <col min="1813" max="1813" width="12.5703125" style="214" customWidth="1"/>
    <col min="1814" max="1814" width="34.28515625" style="214" customWidth="1"/>
    <col min="1815" max="1815" width="20.28515625" style="214" customWidth="1"/>
    <col min="1816" max="1822" width="13.7109375" style="214" customWidth="1"/>
    <col min="1823" max="2068" width="11.42578125" style="214"/>
    <col min="2069" max="2069" width="12.5703125" style="214" customWidth="1"/>
    <col min="2070" max="2070" width="34.28515625" style="214" customWidth="1"/>
    <col min="2071" max="2071" width="20.28515625" style="214" customWidth="1"/>
    <col min="2072" max="2078" width="13.7109375" style="214" customWidth="1"/>
    <col min="2079" max="2324" width="11.42578125" style="214"/>
    <col min="2325" max="2325" width="12.5703125" style="214" customWidth="1"/>
    <col min="2326" max="2326" width="34.28515625" style="214" customWidth="1"/>
    <col min="2327" max="2327" width="20.28515625" style="214" customWidth="1"/>
    <col min="2328" max="2334" width="13.7109375" style="214" customWidth="1"/>
    <col min="2335" max="2580" width="11.42578125" style="214"/>
    <col min="2581" max="2581" width="12.5703125" style="214" customWidth="1"/>
    <col min="2582" max="2582" width="34.28515625" style="214" customWidth="1"/>
    <col min="2583" max="2583" width="20.28515625" style="214" customWidth="1"/>
    <col min="2584" max="2590" width="13.7109375" style="214" customWidth="1"/>
    <col min="2591" max="2836" width="11.42578125" style="214"/>
    <col min="2837" max="2837" width="12.5703125" style="214" customWidth="1"/>
    <col min="2838" max="2838" width="34.28515625" style="214" customWidth="1"/>
    <col min="2839" max="2839" width="20.28515625" style="214" customWidth="1"/>
    <col min="2840" max="2846" width="13.7109375" style="214" customWidth="1"/>
    <col min="2847" max="3092" width="11.42578125" style="214"/>
    <col min="3093" max="3093" width="12.5703125" style="214" customWidth="1"/>
    <col min="3094" max="3094" width="34.28515625" style="214" customWidth="1"/>
    <col min="3095" max="3095" width="20.28515625" style="214" customWidth="1"/>
    <col min="3096" max="3102" width="13.7109375" style="214" customWidth="1"/>
    <col min="3103" max="3348" width="11.42578125" style="214"/>
    <col min="3349" max="3349" width="12.5703125" style="214" customWidth="1"/>
    <col min="3350" max="3350" width="34.28515625" style="214" customWidth="1"/>
    <col min="3351" max="3351" width="20.28515625" style="214" customWidth="1"/>
    <col min="3352" max="3358" width="13.7109375" style="214" customWidth="1"/>
    <col min="3359" max="3604" width="11.42578125" style="214"/>
    <col min="3605" max="3605" width="12.5703125" style="214" customWidth="1"/>
    <col min="3606" max="3606" width="34.28515625" style="214" customWidth="1"/>
    <col min="3607" max="3607" width="20.28515625" style="214" customWidth="1"/>
    <col min="3608" max="3614" width="13.7109375" style="214" customWidth="1"/>
    <col min="3615" max="3860" width="11.42578125" style="214"/>
    <col min="3861" max="3861" width="12.5703125" style="214" customWidth="1"/>
    <col min="3862" max="3862" width="34.28515625" style="214" customWidth="1"/>
    <col min="3863" max="3863" width="20.28515625" style="214" customWidth="1"/>
    <col min="3864" max="3870" width="13.7109375" style="214" customWidth="1"/>
    <col min="3871" max="4116" width="11.42578125" style="214"/>
    <col min="4117" max="4117" width="12.5703125" style="214" customWidth="1"/>
    <col min="4118" max="4118" width="34.28515625" style="214" customWidth="1"/>
    <col min="4119" max="4119" width="20.28515625" style="214" customWidth="1"/>
    <col min="4120" max="4126" width="13.7109375" style="214" customWidth="1"/>
    <col min="4127" max="4372" width="11.42578125" style="214"/>
    <col min="4373" max="4373" width="12.5703125" style="214" customWidth="1"/>
    <col min="4374" max="4374" width="34.28515625" style="214" customWidth="1"/>
    <col min="4375" max="4375" width="20.28515625" style="214" customWidth="1"/>
    <col min="4376" max="4382" width="13.7109375" style="214" customWidth="1"/>
    <col min="4383" max="4628" width="11.42578125" style="214"/>
    <col min="4629" max="4629" width="12.5703125" style="214" customWidth="1"/>
    <col min="4630" max="4630" width="34.28515625" style="214" customWidth="1"/>
    <col min="4631" max="4631" width="20.28515625" style="214" customWidth="1"/>
    <col min="4632" max="4638" width="13.7109375" style="214" customWidth="1"/>
    <col min="4639" max="4884" width="11.42578125" style="214"/>
    <col min="4885" max="4885" width="12.5703125" style="214" customWidth="1"/>
    <col min="4886" max="4886" width="34.28515625" style="214" customWidth="1"/>
    <col min="4887" max="4887" width="20.28515625" style="214" customWidth="1"/>
    <col min="4888" max="4894" width="13.7109375" style="214" customWidth="1"/>
    <col min="4895" max="5140" width="11.42578125" style="214"/>
    <col min="5141" max="5141" width="12.5703125" style="214" customWidth="1"/>
    <col min="5142" max="5142" width="34.28515625" style="214" customWidth="1"/>
    <col min="5143" max="5143" width="20.28515625" style="214" customWidth="1"/>
    <col min="5144" max="5150" width="13.7109375" style="214" customWidth="1"/>
    <col min="5151" max="5396" width="11.42578125" style="214"/>
    <col min="5397" max="5397" width="12.5703125" style="214" customWidth="1"/>
    <col min="5398" max="5398" width="34.28515625" style="214" customWidth="1"/>
    <col min="5399" max="5399" width="20.28515625" style="214" customWidth="1"/>
    <col min="5400" max="5406" width="13.7109375" style="214" customWidth="1"/>
    <col min="5407" max="5652" width="11.42578125" style="214"/>
    <col min="5653" max="5653" width="12.5703125" style="214" customWidth="1"/>
    <col min="5654" max="5654" width="34.28515625" style="214" customWidth="1"/>
    <col min="5655" max="5655" width="20.28515625" style="214" customWidth="1"/>
    <col min="5656" max="5662" width="13.7109375" style="214" customWidth="1"/>
    <col min="5663" max="5908" width="11.42578125" style="214"/>
    <col min="5909" max="5909" width="12.5703125" style="214" customWidth="1"/>
    <col min="5910" max="5910" width="34.28515625" style="214" customWidth="1"/>
    <col min="5911" max="5911" width="20.28515625" style="214" customWidth="1"/>
    <col min="5912" max="5918" width="13.7109375" style="214" customWidth="1"/>
    <col min="5919" max="6164" width="11.42578125" style="214"/>
    <col min="6165" max="6165" width="12.5703125" style="214" customWidth="1"/>
    <col min="6166" max="6166" width="34.28515625" style="214" customWidth="1"/>
    <col min="6167" max="6167" width="20.28515625" style="214" customWidth="1"/>
    <col min="6168" max="6174" width="13.7109375" style="214" customWidth="1"/>
    <col min="6175" max="6420" width="11.42578125" style="214"/>
    <col min="6421" max="6421" width="12.5703125" style="214" customWidth="1"/>
    <col min="6422" max="6422" width="34.28515625" style="214" customWidth="1"/>
    <col min="6423" max="6423" width="20.28515625" style="214" customWidth="1"/>
    <col min="6424" max="6430" width="13.7109375" style="214" customWidth="1"/>
    <col min="6431" max="6676" width="11.42578125" style="214"/>
    <col min="6677" max="6677" width="12.5703125" style="214" customWidth="1"/>
    <col min="6678" max="6678" width="34.28515625" style="214" customWidth="1"/>
    <col min="6679" max="6679" width="20.28515625" style="214" customWidth="1"/>
    <col min="6680" max="6686" width="13.7109375" style="214" customWidth="1"/>
    <col min="6687" max="6932" width="11.42578125" style="214"/>
    <col min="6933" max="6933" width="12.5703125" style="214" customWidth="1"/>
    <col min="6934" max="6934" width="34.28515625" style="214" customWidth="1"/>
    <col min="6935" max="6935" width="20.28515625" style="214" customWidth="1"/>
    <col min="6936" max="6942" width="13.7109375" style="214" customWidth="1"/>
    <col min="6943" max="7188" width="11.42578125" style="214"/>
    <col min="7189" max="7189" width="12.5703125" style="214" customWidth="1"/>
    <col min="7190" max="7190" width="34.28515625" style="214" customWidth="1"/>
    <col min="7191" max="7191" width="20.28515625" style="214" customWidth="1"/>
    <col min="7192" max="7198" width="13.7109375" style="214" customWidth="1"/>
    <col min="7199" max="7444" width="11.42578125" style="214"/>
    <col min="7445" max="7445" width="12.5703125" style="214" customWidth="1"/>
    <col min="7446" max="7446" width="34.28515625" style="214" customWidth="1"/>
    <col min="7447" max="7447" width="20.28515625" style="214" customWidth="1"/>
    <col min="7448" max="7454" width="13.7109375" style="214" customWidth="1"/>
    <col min="7455" max="7700" width="11.42578125" style="214"/>
    <col min="7701" max="7701" width="12.5703125" style="214" customWidth="1"/>
    <col min="7702" max="7702" width="34.28515625" style="214" customWidth="1"/>
    <col min="7703" max="7703" width="20.28515625" style="214" customWidth="1"/>
    <col min="7704" max="7710" width="13.7109375" style="214" customWidth="1"/>
    <col min="7711" max="7956" width="11.42578125" style="214"/>
    <col min="7957" max="7957" width="12.5703125" style="214" customWidth="1"/>
    <col min="7958" max="7958" width="34.28515625" style="214" customWidth="1"/>
    <col min="7959" max="7959" width="20.28515625" style="214" customWidth="1"/>
    <col min="7960" max="7966" width="13.7109375" style="214" customWidth="1"/>
    <col min="7967" max="8212" width="11.42578125" style="214"/>
    <col min="8213" max="8213" width="12.5703125" style="214" customWidth="1"/>
    <col min="8214" max="8214" width="34.28515625" style="214" customWidth="1"/>
    <col min="8215" max="8215" width="20.28515625" style="214" customWidth="1"/>
    <col min="8216" max="8222" width="13.7109375" style="214" customWidth="1"/>
    <col min="8223" max="8468" width="11.42578125" style="214"/>
    <col min="8469" max="8469" width="12.5703125" style="214" customWidth="1"/>
    <col min="8470" max="8470" width="34.28515625" style="214" customWidth="1"/>
    <col min="8471" max="8471" width="20.28515625" style="214" customWidth="1"/>
    <col min="8472" max="8478" width="13.7109375" style="214" customWidth="1"/>
    <col min="8479" max="8724" width="11.42578125" style="214"/>
    <col min="8725" max="8725" width="12.5703125" style="214" customWidth="1"/>
    <col min="8726" max="8726" width="34.28515625" style="214" customWidth="1"/>
    <col min="8727" max="8727" width="20.28515625" style="214" customWidth="1"/>
    <col min="8728" max="8734" width="13.7109375" style="214" customWidth="1"/>
    <col min="8735" max="8980" width="11.42578125" style="214"/>
    <col min="8981" max="8981" width="12.5703125" style="214" customWidth="1"/>
    <col min="8982" max="8982" width="34.28515625" style="214" customWidth="1"/>
    <col min="8983" max="8983" width="20.28515625" style="214" customWidth="1"/>
    <col min="8984" max="8990" width="13.7109375" style="214" customWidth="1"/>
    <col min="8991" max="9236" width="11.42578125" style="214"/>
    <col min="9237" max="9237" width="12.5703125" style="214" customWidth="1"/>
    <col min="9238" max="9238" width="34.28515625" style="214" customWidth="1"/>
    <col min="9239" max="9239" width="20.28515625" style="214" customWidth="1"/>
    <col min="9240" max="9246" width="13.7109375" style="214" customWidth="1"/>
    <col min="9247" max="9492" width="11.42578125" style="214"/>
    <col min="9493" max="9493" width="12.5703125" style="214" customWidth="1"/>
    <col min="9494" max="9494" width="34.28515625" style="214" customWidth="1"/>
    <col min="9495" max="9495" width="20.28515625" style="214" customWidth="1"/>
    <col min="9496" max="9502" width="13.7109375" style="214" customWidth="1"/>
    <col min="9503" max="9748" width="11.42578125" style="214"/>
    <col min="9749" max="9749" width="12.5703125" style="214" customWidth="1"/>
    <col min="9750" max="9750" width="34.28515625" style="214" customWidth="1"/>
    <col min="9751" max="9751" width="20.28515625" style="214" customWidth="1"/>
    <col min="9752" max="9758" width="13.7109375" style="214" customWidth="1"/>
    <col min="9759" max="10004" width="11.42578125" style="214"/>
    <col min="10005" max="10005" width="12.5703125" style="214" customWidth="1"/>
    <col min="10006" max="10006" width="34.28515625" style="214" customWidth="1"/>
    <col min="10007" max="10007" width="20.28515625" style="214" customWidth="1"/>
    <col min="10008" max="10014" width="13.7109375" style="214" customWidth="1"/>
    <col min="10015" max="10260" width="11.42578125" style="214"/>
    <col min="10261" max="10261" width="12.5703125" style="214" customWidth="1"/>
    <col min="10262" max="10262" width="34.28515625" style="214" customWidth="1"/>
    <col min="10263" max="10263" width="20.28515625" style="214" customWidth="1"/>
    <col min="10264" max="10270" width="13.7109375" style="214" customWidth="1"/>
    <col min="10271" max="10516" width="11.42578125" style="214"/>
    <col min="10517" max="10517" width="12.5703125" style="214" customWidth="1"/>
    <col min="10518" max="10518" width="34.28515625" style="214" customWidth="1"/>
    <col min="10519" max="10519" width="20.28515625" style="214" customWidth="1"/>
    <col min="10520" max="10526" width="13.7109375" style="214" customWidth="1"/>
    <col min="10527" max="10772" width="11.42578125" style="214"/>
    <col min="10773" max="10773" width="12.5703125" style="214" customWidth="1"/>
    <col min="10774" max="10774" width="34.28515625" style="214" customWidth="1"/>
    <col min="10775" max="10775" width="20.28515625" style="214" customWidth="1"/>
    <col min="10776" max="10782" width="13.7109375" style="214" customWidth="1"/>
    <col min="10783" max="11028" width="11.42578125" style="214"/>
    <col min="11029" max="11029" width="12.5703125" style="214" customWidth="1"/>
    <col min="11030" max="11030" width="34.28515625" style="214" customWidth="1"/>
    <col min="11031" max="11031" width="20.28515625" style="214" customWidth="1"/>
    <col min="11032" max="11038" width="13.7109375" style="214" customWidth="1"/>
    <col min="11039" max="11284" width="11.42578125" style="214"/>
    <col min="11285" max="11285" width="12.5703125" style="214" customWidth="1"/>
    <col min="11286" max="11286" width="34.28515625" style="214" customWidth="1"/>
    <col min="11287" max="11287" width="20.28515625" style="214" customWidth="1"/>
    <col min="11288" max="11294" width="13.7109375" style="214" customWidth="1"/>
    <col min="11295" max="11540" width="11.42578125" style="214"/>
    <col min="11541" max="11541" width="12.5703125" style="214" customWidth="1"/>
    <col min="11542" max="11542" width="34.28515625" style="214" customWidth="1"/>
    <col min="11543" max="11543" width="20.28515625" style="214" customWidth="1"/>
    <col min="11544" max="11550" width="13.7109375" style="214" customWidth="1"/>
    <col min="11551" max="11796" width="11.42578125" style="214"/>
    <col min="11797" max="11797" width="12.5703125" style="214" customWidth="1"/>
    <col min="11798" max="11798" width="34.28515625" style="214" customWidth="1"/>
    <col min="11799" max="11799" width="20.28515625" style="214" customWidth="1"/>
    <col min="11800" max="11806" width="13.7109375" style="214" customWidth="1"/>
    <col min="11807" max="12052" width="11.42578125" style="214"/>
    <col min="12053" max="12053" width="12.5703125" style="214" customWidth="1"/>
    <col min="12054" max="12054" width="34.28515625" style="214" customWidth="1"/>
    <col min="12055" max="12055" width="20.28515625" style="214" customWidth="1"/>
    <col min="12056" max="12062" width="13.7109375" style="214" customWidth="1"/>
    <col min="12063" max="12308" width="11.42578125" style="214"/>
    <col min="12309" max="12309" width="12.5703125" style="214" customWidth="1"/>
    <col min="12310" max="12310" width="34.28515625" style="214" customWidth="1"/>
    <col min="12311" max="12311" width="20.28515625" style="214" customWidth="1"/>
    <col min="12312" max="12318" width="13.7109375" style="214" customWidth="1"/>
    <col min="12319" max="12564" width="11.42578125" style="214"/>
    <col min="12565" max="12565" width="12.5703125" style="214" customWidth="1"/>
    <col min="12566" max="12566" width="34.28515625" style="214" customWidth="1"/>
    <col min="12567" max="12567" width="20.28515625" style="214" customWidth="1"/>
    <col min="12568" max="12574" width="13.7109375" style="214" customWidth="1"/>
    <col min="12575" max="12820" width="11.42578125" style="214"/>
    <col min="12821" max="12821" width="12.5703125" style="214" customWidth="1"/>
    <col min="12822" max="12822" width="34.28515625" style="214" customWidth="1"/>
    <col min="12823" max="12823" width="20.28515625" style="214" customWidth="1"/>
    <col min="12824" max="12830" width="13.7109375" style="214" customWidth="1"/>
    <col min="12831" max="13076" width="11.42578125" style="214"/>
    <col min="13077" max="13077" width="12.5703125" style="214" customWidth="1"/>
    <col min="13078" max="13078" width="34.28515625" style="214" customWidth="1"/>
    <col min="13079" max="13079" width="20.28515625" style="214" customWidth="1"/>
    <col min="13080" max="13086" width="13.7109375" style="214" customWidth="1"/>
    <col min="13087" max="13332" width="11.42578125" style="214"/>
    <col min="13333" max="13333" width="12.5703125" style="214" customWidth="1"/>
    <col min="13334" max="13334" width="34.28515625" style="214" customWidth="1"/>
    <col min="13335" max="13335" width="20.28515625" style="214" customWidth="1"/>
    <col min="13336" max="13342" width="13.7109375" style="214" customWidth="1"/>
    <col min="13343" max="13588" width="11.42578125" style="214"/>
    <col min="13589" max="13589" width="12.5703125" style="214" customWidth="1"/>
    <col min="13590" max="13590" width="34.28515625" style="214" customWidth="1"/>
    <col min="13591" max="13591" width="20.28515625" style="214" customWidth="1"/>
    <col min="13592" max="13598" width="13.7109375" style="214" customWidth="1"/>
    <col min="13599" max="13844" width="11.42578125" style="214"/>
    <col min="13845" max="13845" width="12.5703125" style="214" customWidth="1"/>
    <col min="13846" max="13846" width="34.28515625" style="214" customWidth="1"/>
    <col min="13847" max="13847" width="20.28515625" style="214" customWidth="1"/>
    <col min="13848" max="13854" width="13.7109375" style="214" customWidth="1"/>
    <col min="13855" max="14100" width="11.42578125" style="214"/>
    <col min="14101" max="14101" width="12.5703125" style="214" customWidth="1"/>
    <col min="14102" max="14102" width="34.28515625" style="214" customWidth="1"/>
    <col min="14103" max="14103" width="20.28515625" style="214" customWidth="1"/>
    <col min="14104" max="14110" width="13.7109375" style="214" customWidth="1"/>
    <col min="14111" max="14356" width="11.42578125" style="214"/>
    <col min="14357" max="14357" width="12.5703125" style="214" customWidth="1"/>
    <col min="14358" max="14358" width="34.28515625" style="214" customWidth="1"/>
    <col min="14359" max="14359" width="20.28515625" style="214" customWidth="1"/>
    <col min="14360" max="14366" width="13.7109375" style="214" customWidth="1"/>
    <col min="14367" max="14612" width="11.42578125" style="214"/>
    <col min="14613" max="14613" width="12.5703125" style="214" customWidth="1"/>
    <col min="14614" max="14614" width="34.28515625" style="214" customWidth="1"/>
    <col min="14615" max="14615" width="20.28515625" style="214" customWidth="1"/>
    <col min="14616" max="14622" width="13.7109375" style="214" customWidth="1"/>
    <col min="14623" max="14868" width="11.42578125" style="214"/>
    <col min="14869" max="14869" width="12.5703125" style="214" customWidth="1"/>
    <col min="14870" max="14870" width="34.28515625" style="214" customWidth="1"/>
    <col min="14871" max="14871" width="20.28515625" style="214" customWidth="1"/>
    <col min="14872" max="14878" width="13.7109375" style="214" customWidth="1"/>
    <col min="14879" max="15124" width="11.42578125" style="214"/>
    <col min="15125" max="15125" width="12.5703125" style="214" customWidth="1"/>
    <col min="15126" max="15126" width="34.28515625" style="214" customWidth="1"/>
    <col min="15127" max="15127" width="20.28515625" style="214" customWidth="1"/>
    <col min="15128" max="15134" width="13.7109375" style="214" customWidth="1"/>
    <col min="15135" max="15380" width="11.42578125" style="214"/>
    <col min="15381" max="15381" width="12.5703125" style="214" customWidth="1"/>
    <col min="15382" max="15382" width="34.28515625" style="214" customWidth="1"/>
    <col min="15383" max="15383" width="20.28515625" style="214" customWidth="1"/>
    <col min="15384" max="15390" width="13.7109375" style="214" customWidth="1"/>
    <col min="15391" max="15636" width="11.42578125" style="214"/>
    <col min="15637" max="15637" width="12.5703125" style="214" customWidth="1"/>
    <col min="15638" max="15638" width="34.28515625" style="214" customWidth="1"/>
    <col min="15639" max="15639" width="20.28515625" style="214" customWidth="1"/>
    <col min="15640" max="15646" width="13.7109375" style="214" customWidth="1"/>
    <col min="15647" max="15892" width="11.42578125" style="214"/>
    <col min="15893" max="15893" width="12.5703125" style="214" customWidth="1"/>
    <col min="15894" max="15894" width="34.28515625" style="214" customWidth="1"/>
    <col min="15895" max="15895" width="20.28515625" style="214" customWidth="1"/>
    <col min="15896" max="15902" width="13.7109375" style="214" customWidth="1"/>
    <col min="15903" max="16148" width="11.42578125" style="214"/>
    <col min="16149" max="16149" width="12.5703125" style="214" customWidth="1"/>
    <col min="16150" max="16150" width="34.28515625" style="214" customWidth="1"/>
    <col min="16151" max="16151" width="20.28515625" style="214" customWidth="1"/>
    <col min="16152" max="16158" width="13.7109375" style="214" customWidth="1"/>
    <col min="16159" max="16384" width="11.42578125" style="214"/>
  </cols>
  <sheetData>
    <row r="1" spans="1:32" ht="15" x14ac:dyDescent="0.25">
      <c r="A1" s="198" t="s">
        <v>64</v>
      </c>
      <c r="B1" s="124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3"/>
      <c r="O1" s="13"/>
      <c r="P1" s="13"/>
      <c r="Q1" s="13"/>
      <c r="R1" s="13"/>
      <c r="S1" s="124"/>
      <c r="T1" s="124"/>
      <c r="U1" s="124"/>
      <c r="V1" s="124"/>
      <c r="W1" s="124"/>
      <c r="X1" s="129"/>
      <c r="Y1" s="129"/>
      <c r="Z1" s="124"/>
      <c r="AA1" s="124"/>
      <c r="AB1" s="124"/>
      <c r="AC1" s="124"/>
      <c r="AD1" s="124"/>
      <c r="AE1" s="262"/>
      <c r="AF1" s="262"/>
    </row>
    <row r="2" spans="1:32" x14ac:dyDescent="0.2">
      <c r="A2" s="199" t="s">
        <v>65</v>
      </c>
      <c r="B2" s="124" t="s">
        <v>146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3"/>
      <c r="O2" s="13"/>
      <c r="P2" s="13"/>
      <c r="Q2" s="13"/>
      <c r="R2" s="13"/>
      <c r="S2" s="124"/>
      <c r="T2" s="124"/>
      <c r="U2" s="124"/>
      <c r="V2" s="124"/>
      <c r="W2" s="124"/>
      <c r="X2" s="129"/>
      <c r="Y2" s="129"/>
      <c r="Z2" s="124"/>
      <c r="AA2" s="124"/>
      <c r="AB2" s="124"/>
      <c r="AC2" s="124"/>
      <c r="AD2" s="124"/>
      <c r="AE2" s="262"/>
      <c r="AF2" s="262"/>
    </row>
    <row r="3" spans="1:32" x14ac:dyDescent="0.2">
      <c r="A3" s="199" t="s">
        <v>67</v>
      </c>
      <c r="B3" s="124" t="s">
        <v>145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263"/>
      <c r="AF3" s="263"/>
    </row>
    <row r="4" spans="1:32" x14ac:dyDescent="0.2">
      <c r="A4" s="124" t="s">
        <v>116</v>
      </c>
      <c r="B4" s="12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263"/>
      <c r="AF4" s="263"/>
    </row>
    <row r="5" spans="1:32" ht="30.75" customHeight="1" x14ac:dyDescent="0.2">
      <c r="A5" s="462" t="s">
        <v>68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2"/>
      <c r="AB5" s="462"/>
      <c r="AC5" s="462"/>
      <c r="AD5" s="462"/>
      <c r="AE5" s="263"/>
      <c r="AF5" s="263"/>
    </row>
    <row r="6" spans="1:32" ht="18" customHeight="1" x14ac:dyDescent="0.2">
      <c r="A6" s="457" t="s">
        <v>115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216"/>
      <c r="AF6" s="216"/>
    </row>
    <row r="7" spans="1:32" ht="12.75" customHeight="1" thickBot="1" x14ac:dyDescent="0.25">
      <c r="A7" s="288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</row>
    <row r="8" spans="1:32" s="1" customFormat="1" ht="78.75" x14ac:dyDescent="0.2">
      <c r="A8" s="290" t="s">
        <v>0</v>
      </c>
      <c r="B8" s="291" t="s">
        <v>1</v>
      </c>
      <c r="C8" s="292" t="s">
        <v>83</v>
      </c>
      <c r="D8" s="293" t="s">
        <v>94</v>
      </c>
      <c r="E8" s="294" t="s">
        <v>93</v>
      </c>
      <c r="F8" s="295" t="s">
        <v>92</v>
      </c>
      <c r="G8" s="296" t="s">
        <v>91</v>
      </c>
      <c r="H8" s="297" t="s">
        <v>107</v>
      </c>
      <c r="I8" s="292" t="s">
        <v>2</v>
      </c>
      <c r="J8" s="292" t="s">
        <v>95</v>
      </c>
      <c r="K8" s="292" t="s">
        <v>96</v>
      </c>
      <c r="L8" s="292" t="s">
        <v>90</v>
      </c>
      <c r="M8" s="298" t="s">
        <v>108</v>
      </c>
      <c r="N8" s="292" t="s">
        <v>3</v>
      </c>
      <c r="O8" s="292" t="s">
        <v>84</v>
      </c>
      <c r="P8" s="292" t="s">
        <v>85</v>
      </c>
      <c r="Q8" s="292" t="s">
        <v>89</v>
      </c>
      <c r="R8" s="298" t="s">
        <v>109</v>
      </c>
      <c r="S8" s="292" t="s">
        <v>4</v>
      </c>
      <c r="T8" s="292" t="s">
        <v>88</v>
      </c>
      <c r="U8" s="292" t="s">
        <v>87</v>
      </c>
      <c r="V8" s="292" t="s">
        <v>86</v>
      </c>
      <c r="W8" s="298" t="s">
        <v>110</v>
      </c>
      <c r="X8" s="299" t="s">
        <v>5</v>
      </c>
      <c r="Y8" s="300" t="s">
        <v>111</v>
      </c>
      <c r="Z8" s="299" t="s">
        <v>6</v>
      </c>
      <c r="AA8" s="299" t="s">
        <v>78</v>
      </c>
      <c r="AB8" s="300" t="s">
        <v>112</v>
      </c>
      <c r="AC8" s="301" t="s">
        <v>7</v>
      </c>
      <c r="AD8" s="301" t="s">
        <v>8</v>
      </c>
      <c r="AE8" s="302" t="s">
        <v>114</v>
      </c>
      <c r="AF8" s="303" t="s">
        <v>150</v>
      </c>
    </row>
    <row r="9" spans="1:32" ht="27" customHeight="1" x14ac:dyDescent="0.2">
      <c r="A9" s="458" t="s">
        <v>54</v>
      </c>
      <c r="B9" s="459"/>
      <c r="C9" s="362">
        <f>SUM(C11,C57)</f>
        <v>980210</v>
      </c>
      <c r="D9" s="361">
        <f>D11+D57</f>
        <v>615210</v>
      </c>
      <c r="E9" s="361">
        <f>E11+E57</f>
        <v>673742</v>
      </c>
      <c r="F9" s="361">
        <f t="shared" ref="F9:AF9" si="0">SUM(F11,F57)</f>
        <v>673742</v>
      </c>
      <c r="G9" s="361">
        <f t="shared" si="0"/>
        <v>673742</v>
      </c>
      <c r="H9" s="381">
        <f t="shared" si="0"/>
        <v>629909</v>
      </c>
      <c r="I9" s="361">
        <f t="shared" si="0"/>
        <v>810000</v>
      </c>
      <c r="J9" s="361">
        <f t="shared" si="0"/>
        <v>460000</v>
      </c>
      <c r="K9" s="361">
        <f t="shared" si="0"/>
        <v>460000</v>
      </c>
      <c r="L9" s="361">
        <f t="shared" si="0"/>
        <v>460000</v>
      </c>
      <c r="M9" s="381">
        <f t="shared" si="0"/>
        <v>438937</v>
      </c>
      <c r="N9" s="361">
        <f t="shared" si="0"/>
        <v>129210</v>
      </c>
      <c r="O9" s="361">
        <f t="shared" si="0"/>
        <v>114210</v>
      </c>
      <c r="P9" s="361">
        <f t="shared" si="0"/>
        <v>167742</v>
      </c>
      <c r="Q9" s="361">
        <f t="shared" si="0"/>
        <v>167742</v>
      </c>
      <c r="R9" s="381">
        <f t="shared" si="0"/>
        <v>151623</v>
      </c>
      <c r="S9" s="361">
        <f t="shared" si="0"/>
        <v>16000</v>
      </c>
      <c r="T9" s="361">
        <f t="shared" si="0"/>
        <v>16000</v>
      </c>
      <c r="U9" s="361">
        <f t="shared" si="0"/>
        <v>16000</v>
      </c>
      <c r="V9" s="361">
        <f t="shared" si="0"/>
        <v>16000</v>
      </c>
      <c r="W9" s="381">
        <f t="shared" si="0"/>
        <v>12891</v>
      </c>
      <c r="X9" s="361">
        <f t="shared" si="0"/>
        <v>25000</v>
      </c>
      <c r="Y9" s="381">
        <f t="shared" si="0"/>
        <v>25000</v>
      </c>
      <c r="Z9" s="361">
        <f t="shared" si="0"/>
        <v>0</v>
      </c>
      <c r="AA9" s="361">
        <f t="shared" si="0"/>
        <v>5000</v>
      </c>
      <c r="AB9" s="381">
        <f t="shared" si="0"/>
        <v>1458</v>
      </c>
      <c r="AC9" s="361">
        <f t="shared" si="0"/>
        <v>0</v>
      </c>
      <c r="AD9" s="361">
        <f t="shared" si="0"/>
        <v>0</v>
      </c>
      <c r="AE9" s="382">
        <f t="shared" si="0"/>
        <v>651010</v>
      </c>
      <c r="AF9" s="383">
        <f t="shared" si="0"/>
        <v>651010</v>
      </c>
    </row>
    <row r="10" spans="1:32" ht="12.75" customHeight="1" x14ac:dyDescent="0.2">
      <c r="A10" s="460" t="s">
        <v>9</v>
      </c>
      <c r="B10" s="461"/>
      <c r="C10" s="363"/>
      <c r="D10" s="364"/>
      <c r="E10" s="364"/>
      <c r="F10" s="364"/>
      <c r="G10" s="364"/>
      <c r="H10" s="384"/>
      <c r="I10" s="363"/>
      <c r="J10" s="363"/>
      <c r="K10" s="363"/>
      <c r="L10" s="363"/>
      <c r="M10" s="384"/>
      <c r="N10" s="363"/>
      <c r="O10" s="363"/>
      <c r="P10" s="363"/>
      <c r="Q10" s="363"/>
      <c r="R10" s="384"/>
      <c r="S10" s="363"/>
      <c r="T10" s="363"/>
      <c r="U10" s="363"/>
      <c r="V10" s="363"/>
      <c r="W10" s="384"/>
      <c r="X10" s="363"/>
      <c r="Y10" s="384"/>
      <c r="Z10" s="363"/>
      <c r="AA10" s="363"/>
      <c r="AB10" s="384"/>
      <c r="AC10" s="363"/>
      <c r="AD10" s="385"/>
      <c r="AE10" s="386"/>
      <c r="AF10" s="387"/>
    </row>
    <row r="11" spans="1:32" s="1" customFormat="1" ht="25.5" x14ac:dyDescent="0.2">
      <c r="A11" s="306">
        <v>1025</v>
      </c>
      <c r="B11" s="3" t="s">
        <v>10</v>
      </c>
      <c r="C11" s="365">
        <f>C13+C48+C54</f>
        <v>582878</v>
      </c>
      <c r="D11" s="365">
        <f>D13+D48+D54</f>
        <v>217878</v>
      </c>
      <c r="E11" s="365">
        <f>SUM(E13,E48,E54)</f>
        <v>271410</v>
      </c>
      <c r="F11" s="365">
        <f>SUM(F13,F48,F54)</f>
        <v>271410</v>
      </c>
      <c r="G11" s="365">
        <f>SUM(G13,G48)</f>
        <v>271410</v>
      </c>
      <c r="H11" s="388">
        <f>SUM(H13,H48)</f>
        <v>253849</v>
      </c>
      <c r="I11" s="365">
        <f t="shared" ref="I11:Q11" si="1">SUM(I13,I48,I54)</f>
        <v>453668</v>
      </c>
      <c r="J11" s="365">
        <f t="shared" si="1"/>
        <v>103668</v>
      </c>
      <c r="K11" s="365">
        <f t="shared" si="1"/>
        <v>103668</v>
      </c>
      <c r="L11" s="365">
        <f t="shared" si="1"/>
        <v>103668</v>
      </c>
      <c r="M11" s="388">
        <f t="shared" si="1"/>
        <v>102226</v>
      </c>
      <c r="N11" s="365">
        <f t="shared" si="1"/>
        <v>129210</v>
      </c>
      <c r="O11" s="365">
        <f t="shared" si="1"/>
        <v>114210</v>
      </c>
      <c r="P11" s="365">
        <f t="shared" si="1"/>
        <v>167742</v>
      </c>
      <c r="Q11" s="365">
        <f t="shared" si="1"/>
        <v>167742</v>
      </c>
      <c r="R11" s="388">
        <f>SUM(R13,R48)</f>
        <v>151623</v>
      </c>
      <c r="S11" s="365">
        <f>SUM(S13,S48,S54)</f>
        <v>0</v>
      </c>
      <c r="T11" s="365">
        <f>SUM(T13,T48,T54)</f>
        <v>0</v>
      </c>
      <c r="U11" s="365">
        <f>SUM(U13,U48,U54)</f>
        <v>0</v>
      </c>
      <c r="V11" s="365">
        <f>SUM(V13,V48,V54)</f>
        <v>0</v>
      </c>
      <c r="W11" s="388">
        <v>0</v>
      </c>
      <c r="X11" s="365">
        <f>SUM(X13,X48,X54)</f>
        <v>0</v>
      </c>
      <c r="Y11" s="388">
        <v>0</v>
      </c>
      <c r="Z11" s="365">
        <f>SUM(Z13,Z48,Z54)</f>
        <v>0</v>
      </c>
      <c r="AA11" s="365">
        <f>SUM(AA13,AA48,AA54)</f>
        <v>0</v>
      </c>
      <c r="AB11" s="388">
        <v>0</v>
      </c>
      <c r="AC11" s="365">
        <f>SUM(AC13,AC48,AC54)</f>
        <v>0</v>
      </c>
      <c r="AD11" s="365">
        <f>SUM(AD13,AD48,AD54)</f>
        <v>0</v>
      </c>
      <c r="AE11" s="389">
        <f>SUM(AE13,AE48)</f>
        <v>241606</v>
      </c>
      <c r="AF11" s="390">
        <f>SUM(AF13,AF48)</f>
        <v>241156</v>
      </c>
    </row>
    <row r="12" spans="1:32" s="112" customFormat="1" ht="15" customHeight="1" x14ac:dyDescent="0.2">
      <c r="A12" s="455" t="s">
        <v>50</v>
      </c>
      <c r="B12" s="456"/>
      <c r="C12" s="366"/>
      <c r="D12" s="366"/>
      <c r="E12" s="366"/>
      <c r="F12" s="366"/>
      <c r="G12" s="366"/>
      <c r="H12" s="388"/>
      <c r="I12" s="366"/>
      <c r="J12" s="366"/>
      <c r="K12" s="366"/>
      <c r="L12" s="366"/>
      <c r="M12" s="388"/>
      <c r="N12" s="366"/>
      <c r="O12" s="366"/>
      <c r="P12" s="366"/>
      <c r="Q12" s="366"/>
      <c r="R12" s="388"/>
      <c r="S12" s="366"/>
      <c r="T12" s="366"/>
      <c r="U12" s="366"/>
      <c r="V12" s="366"/>
      <c r="W12" s="388"/>
      <c r="X12" s="366"/>
      <c r="Y12" s="388"/>
      <c r="Z12" s="366"/>
      <c r="AA12" s="366"/>
      <c r="AB12" s="388"/>
      <c r="AC12" s="366"/>
      <c r="AD12" s="391"/>
      <c r="AE12" s="392"/>
      <c r="AF12" s="393"/>
    </row>
    <row r="13" spans="1:32" s="1" customFormat="1" ht="12.75" customHeight="1" x14ac:dyDescent="0.2">
      <c r="A13" s="309" t="s">
        <v>62</v>
      </c>
      <c r="B13" s="271"/>
      <c r="C13" s="367">
        <f>C14+C21+C45</f>
        <v>220503</v>
      </c>
      <c r="D13" s="367">
        <f>D14+D21+D45</f>
        <v>210503</v>
      </c>
      <c r="E13" s="367">
        <f>SUM(E45,E21,E14)</f>
        <v>264035</v>
      </c>
      <c r="F13" s="367">
        <f>SUM(F14,F21,F45)</f>
        <v>264035</v>
      </c>
      <c r="G13" s="367">
        <f>SUM(G14,G21,G45)</f>
        <v>264035</v>
      </c>
      <c r="H13" s="367">
        <f>SUM(H14,H21,H45)</f>
        <v>246849</v>
      </c>
      <c r="I13" s="367">
        <f t="shared" ref="I13:Q13" si="2">SUM(I45,I21,I14)</f>
        <v>103668</v>
      </c>
      <c r="J13" s="367">
        <f t="shared" si="2"/>
        <v>103668</v>
      </c>
      <c r="K13" s="367">
        <f t="shared" si="2"/>
        <v>103668</v>
      </c>
      <c r="L13" s="367">
        <f t="shared" si="2"/>
        <v>103668</v>
      </c>
      <c r="M13" s="373">
        <f t="shared" si="2"/>
        <v>102226</v>
      </c>
      <c r="N13" s="367">
        <f t="shared" si="2"/>
        <v>116835</v>
      </c>
      <c r="O13" s="367">
        <f t="shared" si="2"/>
        <v>106835</v>
      </c>
      <c r="P13" s="367">
        <f t="shared" si="2"/>
        <v>160367</v>
      </c>
      <c r="Q13" s="367">
        <f t="shared" si="2"/>
        <v>160367</v>
      </c>
      <c r="R13" s="373">
        <f>SUM(R14,R21,R45)</f>
        <v>144623</v>
      </c>
      <c r="S13" s="367">
        <f>SUM(S45,S21,S14)</f>
        <v>0</v>
      </c>
      <c r="T13" s="367">
        <f>SUM(T45,T21,T14)</f>
        <v>0</v>
      </c>
      <c r="U13" s="367">
        <f>SUM(U45,U21,U14)</f>
        <v>0</v>
      </c>
      <c r="V13" s="367">
        <f>SUM(V45,V21,V14)</f>
        <v>0</v>
      </c>
      <c r="W13" s="373">
        <v>0</v>
      </c>
      <c r="X13" s="367">
        <f>SUM(X45,X21,X14)</f>
        <v>0</v>
      </c>
      <c r="Y13" s="373">
        <v>0</v>
      </c>
      <c r="Z13" s="367">
        <f>SUM(Z45,Z21,Z14)</f>
        <v>0</v>
      </c>
      <c r="AA13" s="367">
        <f>SUM(AA45,AA21,AA14)</f>
        <v>0</v>
      </c>
      <c r="AB13" s="373">
        <v>0</v>
      </c>
      <c r="AC13" s="367">
        <f>SUM(AC45,AC21,AC14)</f>
        <v>0</v>
      </c>
      <c r="AD13" s="367">
        <f>SUM(AD45,AD21,AD14)</f>
        <v>0</v>
      </c>
      <c r="AE13" s="374">
        <f>SUM(AE14:AE46)</f>
        <v>241206</v>
      </c>
      <c r="AF13" s="375">
        <f>SUM(AF14:AF46)</f>
        <v>240756</v>
      </c>
    </row>
    <row r="14" spans="1:32" s="1" customFormat="1" x14ac:dyDescent="0.2">
      <c r="A14" s="311">
        <v>31</v>
      </c>
      <c r="B14" s="5" t="s">
        <v>11</v>
      </c>
      <c r="C14" s="125">
        <f>SUM(C15:C19)</f>
        <v>131943</v>
      </c>
      <c r="D14" s="136">
        <f>SUM(D15:D19)</f>
        <v>131943</v>
      </c>
      <c r="E14" s="189">
        <f>SUM(E15:E19)</f>
        <v>131943</v>
      </c>
      <c r="F14" s="260">
        <f>SUM(F15:F19)</f>
        <v>131943</v>
      </c>
      <c r="G14" s="194">
        <f>SUM(G15,G17,G19)</f>
        <v>136947</v>
      </c>
      <c r="H14" s="257">
        <f>SUM(H15,H17,H19)</f>
        <v>136943</v>
      </c>
      <c r="I14" s="125">
        <f>SUM(I15:I19)</f>
        <v>101968</v>
      </c>
      <c r="J14" s="125">
        <f>SUM(J15:J19)</f>
        <v>101968</v>
      </c>
      <c r="K14" s="125">
        <f>SUM(K15:K19)</f>
        <v>101968</v>
      </c>
      <c r="L14" s="125">
        <f>SUM(L15,L19)</f>
        <v>101972</v>
      </c>
      <c r="M14" s="257">
        <f>SUM(M15,M19)</f>
        <v>101968</v>
      </c>
      <c r="N14" s="125">
        <f>SUM(N15:N19)</f>
        <v>29975</v>
      </c>
      <c r="O14" s="125">
        <f>SUM(O15:O19)</f>
        <v>29975</v>
      </c>
      <c r="P14" s="125">
        <f>SUM(P15:P19)</f>
        <v>29975</v>
      </c>
      <c r="Q14" s="164">
        <f>SUM(Q15,Q17)</f>
        <v>34975</v>
      </c>
      <c r="R14" s="257">
        <f>SUM(R15,R17)</f>
        <v>34975</v>
      </c>
      <c r="S14" s="125">
        <f>SUM(S15:S19)</f>
        <v>0</v>
      </c>
      <c r="T14" s="125"/>
      <c r="U14" s="125"/>
      <c r="V14" s="125"/>
      <c r="W14" s="257"/>
      <c r="X14" s="125">
        <f>SUM(X15:X19)</f>
        <v>0</v>
      </c>
      <c r="Y14" s="257"/>
      <c r="Z14" s="125">
        <f>SUM(Z15:Z19)</f>
        <v>0</v>
      </c>
      <c r="AA14" s="164"/>
      <c r="AB14" s="257"/>
      <c r="AC14" s="125">
        <f>SUM(AC15:AC19)</f>
        <v>0</v>
      </c>
      <c r="AD14" s="125">
        <f>SUM(AD15:AD19)</f>
        <v>0</v>
      </c>
      <c r="AE14" s="275">
        <v>129994</v>
      </c>
      <c r="AF14" s="312">
        <v>130544</v>
      </c>
    </row>
    <row r="15" spans="1:32" s="342" customFormat="1" x14ac:dyDescent="0.2">
      <c r="A15" s="331">
        <v>311</v>
      </c>
      <c r="B15" s="332" t="s">
        <v>12</v>
      </c>
      <c r="C15" s="333">
        <v>103556</v>
      </c>
      <c r="D15" s="334">
        <v>103556</v>
      </c>
      <c r="E15" s="335">
        <v>103556</v>
      </c>
      <c r="F15" s="336">
        <v>103556</v>
      </c>
      <c r="G15" s="337">
        <v>103558</v>
      </c>
      <c r="H15" s="338">
        <v>103556</v>
      </c>
      <c r="I15" s="333">
        <v>84881</v>
      </c>
      <c r="J15" s="333">
        <v>84881</v>
      </c>
      <c r="K15" s="333">
        <v>84881</v>
      </c>
      <c r="L15" s="339">
        <v>84883</v>
      </c>
      <c r="M15" s="338">
        <f>SUM(M16)</f>
        <v>84881</v>
      </c>
      <c r="N15" s="333">
        <v>18675</v>
      </c>
      <c r="O15" s="333">
        <v>18675</v>
      </c>
      <c r="P15" s="333">
        <v>18675</v>
      </c>
      <c r="Q15" s="339">
        <v>18675</v>
      </c>
      <c r="R15" s="338">
        <v>18675</v>
      </c>
      <c r="S15" s="333"/>
      <c r="T15" s="333"/>
      <c r="U15" s="333"/>
      <c r="V15" s="333"/>
      <c r="W15" s="338"/>
      <c r="X15" s="333"/>
      <c r="Y15" s="338"/>
      <c r="Z15" s="333"/>
      <c r="AA15" s="339"/>
      <c r="AB15" s="338"/>
      <c r="AC15" s="333"/>
      <c r="AD15" s="333"/>
      <c r="AE15" s="340"/>
      <c r="AF15" s="341"/>
    </row>
    <row r="16" spans="1:32" x14ac:dyDescent="0.2">
      <c r="A16" s="313">
        <v>3111</v>
      </c>
      <c r="B16" s="6" t="s">
        <v>117</v>
      </c>
      <c r="C16" s="126"/>
      <c r="D16" s="137"/>
      <c r="E16" s="190"/>
      <c r="F16" s="261"/>
      <c r="G16" s="195">
        <v>103558</v>
      </c>
      <c r="H16" s="258">
        <v>103556</v>
      </c>
      <c r="I16" s="126"/>
      <c r="J16" s="126"/>
      <c r="K16" s="126"/>
      <c r="L16" s="127">
        <v>84883</v>
      </c>
      <c r="M16" s="258">
        <v>84881</v>
      </c>
      <c r="N16" s="126"/>
      <c r="O16" s="126"/>
      <c r="P16" s="126"/>
      <c r="Q16" s="127">
        <v>18675</v>
      </c>
      <c r="R16" s="258">
        <v>18675</v>
      </c>
      <c r="S16" s="126"/>
      <c r="T16" s="126"/>
      <c r="U16" s="126"/>
      <c r="V16" s="126"/>
      <c r="W16" s="258"/>
      <c r="X16" s="126"/>
      <c r="Y16" s="258"/>
      <c r="Z16" s="126"/>
      <c r="AA16" s="127"/>
      <c r="AB16" s="258"/>
      <c r="AC16" s="126"/>
      <c r="AD16" s="126"/>
      <c r="AE16" s="275"/>
      <c r="AF16" s="312"/>
    </row>
    <row r="17" spans="1:33" s="342" customFormat="1" x14ac:dyDescent="0.2">
      <c r="A17" s="331">
        <v>312</v>
      </c>
      <c r="B17" s="332" t="s">
        <v>13</v>
      </c>
      <c r="C17" s="333">
        <v>11300</v>
      </c>
      <c r="D17" s="334">
        <v>11300</v>
      </c>
      <c r="E17" s="335">
        <v>11300</v>
      </c>
      <c r="F17" s="336">
        <v>11300</v>
      </c>
      <c r="G17" s="337">
        <v>16300</v>
      </c>
      <c r="H17" s="338">
        <v>16300</v>
      </c>
      <c r="I17" s="333">
        <v>0</v>
      </c>
      <c r="J17" s="333">
        <v>0</v>
      </c>
      <c r="K17" s="333">
        <v>0</v>
      </c>
      <c r="L17" s="339">
        <v>0</v>
      </c>
      <c r="M17" s="338">
        <v>0</v>
      </c>
      <c r="N17" s="333">
        <v>11300</v>
      </c>
      <c r="O17" s="333">
        <v>11300</v>
      </c>
      <c r="P17" s="333">
        <v>11300</v>
      </c>
      <c r="Q17" s="339">
        <v>16300</v>
      </c>
      <c r="R17" s="338">
        <v>16300</v>
      </c>
      <c r="S17" s="333"/>
      <c r="T17" s="333"/>
      <c r="U17" s="333"/>
      <c r="V17" s="333"/>
      <c r="W17" s="338"/>
      <c r="X17" s="333"/>
      <c r="Y17" s="338"/>
      <c r="Z17" s="333"/>
      <c r="AA17" s="339"/>
      <c r="AB17" s="338"/>
      <c r="AC17" s="333"/>
      <c r="AD17" s="333"/>
      <c r="AE17" s="340"/>
      <c r="AF17" s="341"/>
    </row>
    <row r="18" spans="1:33" x14ac:dyDescent="0.2">
      <c r="A18" s="313">
        <v>3121</v>
      </c>
      <c r="B18" s="6" t="s">
        <v>13</v>
      </c>
      <c r="C18" s="126"/>
      <c r="D18" s="137"/>
      <c r="E18" s="190"/>
      <c r="F18" s="261"/>
      <c r="G18" s="195">
        <v>16300</v>
      </c>
      <c r="H18" s="258">
        <v>16300</v>
      </c>
      <c r="I18" s="126"/>
      <c r="J18" s="126"/>
      <c r="K18" s="126"/>
      <c r="L18" s="127"/>
      <c r="M18" s="258"/>
      <c r="N18" s="126"/>
      <c r="O18" s="126"/>
      <c r="P18" s="126"/>
      <c r="Q18" s="127">
        <v>16300</v>
      </c>
      <c r="R18" s="258">
        <v>16300</v>
      </c>
      <c r="S18" s="126"/>
      <c r="T18" s="126"/>
      <c r="U18" s="126"/>
      <c r="V18" s="126"/>
      <c r="W18" s="258"/>
      <c r="X18" s="126"/>
      <c r="Y18" s="258"/>
      <c r="Z18" s="126"/>
      <c r="AA18" s="127"/>
      <c r="AB18" s="258"/>
      <c r="AC18" s="126"/>
      <c r="AD18" s="126"/>
      <c r="AE18" s="275"/>
      <c r="AF18" s="312"/>
    </row>
    <row r="19" spans="1:33" s="342" customFormat="1" x14ac:dyDescent="0.2">
      <c r="A19" s="331">
        <v>313</v>
      </c>
      <c r="B19" s="332" t="s">
        <v>14</v>
      </c>
      <c r="C19" s="333">
        <v>17087</v>
      </c>
      <c r="D19" s="334">
        <v>17087</v>
      </c>
      <c r="E19" s="335">
        <v>17087</v>
      </c>
      <c r="F19" s="336">
        <v>17087</v>
      </c>
      <c r="G19" s="337">
        <v>17089</v>
      </c>
      <c r="H19" s="338">
        <v>17087</v>
      </c>
      <c r="I19" s="333">
        <v>17087</v>
      </c>
      <c r="J19" s="333">
        <v>17087</v>
      </c>
      <c r="K19" s="333">
        <v>17087</v>
      </c>
      <c r="L19" s="339">
        <v>17089</v>
      </c>
      <c r="M19" s="338">
        <v>17087</v>
      </c>
      <c r="N19" s="333">
        <v>0</v>
      </c>
      <c r="O19" s="333">
        <v>0</v>
      </c>
      <c r="P19" s="333">
        <v>0</v>
      </c>
      <c r="Q19" s="339">
        <v>0</v>
      </c>
      <c r="R19" s="338">
        <v>0</v>
      </c>
      <c r="S19" s="333"/>
      <c r="T19" s="333"/>
      <c r="U19" s="333"/>
      <c r="V19" s="333"/>
      <c r="W19" s="338"/>
      <c r="X19" s="333"/>
      <c r="Y19" s="338"/>
      <c r="Z19" s="333"/>
      <c r="AA19" s="339"/>
      <c r="AB19" s="338"/>
      <c r="AC19" s="333"/>
      <c r="AD19" s="333"/>
      <c r="AE19" s="340"/>
      <c r="AF19" s="341"/>
    </row>
    <row r="20" spans="1:33" ht="25.5" x14ac:dyDescent="0.2">
      <c r="A20" s="313">
        <v>3132</v>
      </c>
      <c r="B20" s="6" t="s">
        <v>118</v>
      </c>
      <c r="C20" s="126"/>
      <c r="D20" s="137"/>
      <c r="E20" s="190"/>
      <c r="F20" s="261"/>
      <c r="G20" s="195">
        <v>17089</v>
      </c>
      <c r="H20" s="258">
        <v>17087</v>
      </c>
      <c r="I20" s="126"/>
      <c r="J20" s="126"/>
      <c r="K20" s="126"/>
      <c r="L20" s="127">
        <v>17089</v>
      </c>
      <c r="M20" s="258">
        <v>17087</v>
      </c>
      <c r="N20" s="126"/>
      <c r="O20" s="126"/>
      <c r="P20" s="126"/>
      <c r="Q20" s="127">
        <v>0</v>
      </c>
      <c r="R20" s="258">
        <v>0</v>
      </c>
      <c r="S20" s="126"/>
      <c r="T20" s="126"/>
      <c r="U20" s="126"/>
      <c r="V20" s="126"/>
      <c r="W20" s="258"/>
      <c r="X20" s="126"/>
      <c r="Y20" s="258"/>
      <c r="Z20" s="126"/>
      <c r="AA20" s="127"/>
      <c r="AB20" s="258"/>
      <c r="AC20" s="126"/>
      <c r="AD20" s="126"/>
      <c r="AE20" s="275"/>
      <c r="AF20" s="312"/>
    </row>
    <row r="21" spans="1:33" s="1" customFormat="1" x14ac:dyDescent="0.2">
      <c r="A21" s="311">
        <v>32</v>
      </c>
      <c r="B21" s="5" t="s">
        <v>15</v>
      </c>
      <c r="C21" s="125">
        <f>SUM(C22:C40)</f>
        <v>84660</v>
      </c>
      <c r="D21" s="136">
        <f>SUM(D22:D40)</f>
        <v>74660</v>
      </c>
      <c r="E21" s="189">
        <f>SUM(E22:E40)</f>
        <v>127992</v>
      </c>
      <c r="F21" s="260">
        <f>SUM(F22:F40)</f>
        <v>127992</v>
      </c>
      <c r="G21" s="194">
        <f>SUM(G22,G26,G32,G40)</f>
        <v>124288</v>
      </c>
      <c r="H21" s="257">
        <f>SUM(H22,H26,H32,H40)</f>
        <v>108736</v>
      </c>
      <c r="I21" s="125">
        <f>SUM(I22:I40)</f>
        <v>1700</v>
      </c>
      <c r="J21" s="125">
        <f>SUM(J22:J40)</f>
        <v>1700</v>
      </c>
      <c r="K21" s="125">
        <f>SUM(K22:K40)</f>
        <v>1700</v>
      </c>
      <c r="L21" s="164">
        <f>SUM(L26,L32)</f>
        <v>1696</v>
      </c>
      <c r="M21" s="257">
        <f>SUM(M26,M32)</f>
        <v>258</v>
      </c>
      <c r="N21" s="125">
        <f>SUM(N22:N40)</f>
        <v>82960</v>
      </c>
      <c r="O21" s="125">
        <f>SUM(O22:O40)</f>
        <v>72960</v>
      </c>
      <c r="P21" s="125">
        <f>SUM(P22:P40)</f>
        <v>126292</v>
      </c>
      <c r="Q21" s="164">
        <f>SUM(Q22,Q26,Q32,Q40)</f>
        <v>122592</v>
      </c>
      <c r="R21" s="257">
        <f>SUM(R22,R26,R32,R40)</f>
        <v>108478</v>
      </c>
      <c r="S21" s="125">
        <f>SUM(S22:S40)</f>
        <v>0</v>
      </c>
      <c r="T21" s="125"/>
      <c r="U21" s="125"/>
      <c r="V21" s="125"/>
      <c r="W21" s="257"/>
      <c r="X21" s="125">
        <f>SUM(X22:X40)</f>
        <v>0</v>
      </c>
      <c r="Y21" s="257"/>
      <c r="Z21" s="125">
        <f>SUM(Z22:Z40)</f>
        <v>0</v>
      </c>
      <c r="AA21" s="164"/>
      <c r="AB21" s="257"/>
      <c r="AC21" s="125">
        <f>SUM(AC22:AC40)</f>
        <v>0</v>
      </c>
      <c r="AD21" s="125">
        <f>SUM(AD22:AD40)</f>
        <v>0</v>
      </c>
      <c r="AE21" s="275">
        <v>107210</v>
      </c>
      <c r="AF21" s="312">
        <v>106210</v>
      </c>
    </row>
    <row r="22" spans="1:33" s="342" customFormat="1" x14ac:dyDescent="0.2">
      <c r="A22" s="331">
        <v>321</v>
      </c>
      <c r="B22" s="332" t="s">
        <v>16</v>
      </c>
      <c r="C22" s="333">
        <v>16090</v>
      </c>
      <c r="D22" s="334">
        <v>16090</v>
      </c>
      <c r="E22" s="335">
        <v>16090</v>
      </c>
      <c r="F22" s="336">
        <v>16090</v>
      </c>
      <c r="G22" s="337">
        <f>SUM(G23:G25)</f>
        <v>13990</v>
      </c>
      <c r="H22" s="338">
        <f>SUM(H23:H25)</f>
        <v>12712</v>
      </c>
      <c r="I22" s="333"/>
      <c r="J22" s="333"/>
      <c r="K22" s="333"/>
      <c r="L22" s="339"/>
      <c r="M22" s="338"/>
      <c r="N22" s="339">
        <v>16090</v>
      </c>
      <c r="O22" s="339">
        <v>16090</v>
      </c>
      <c r="P22" s="339">
        <v>16090</v>
      </c>
      <c r="Q22" s="339">
        <v>13990</v>
      </c>
      <c r="R22" s="338">
        <v>12712</v>
      </c>
      <c r="S22" s="333"/>
      <c r="T22" s="333"/>
      <c r="U22" s="333"/>
      <c r="V22" s="333"/>
      <c r="W22" s="338"/>
      <c r="X22" s="333"/>
      <c r="Y22" s="338"/>
      <c r="Z22" s="333"/>
      <c r="AA22" s="339"/>
      <c r="AB22" s="338"/>
      <c r="AC22" s="333"/>
      <c r="AD22" s="333"/>
      <c r="AE22" s="340"/>
      <c r="AF22" s="341"/>
      <c r="AG22" s="343"/>
    </row>
    <row r="23" spans="1:33" x14ac:dyDescent="0.2">
      <c r="A23" s="313">
        <v>3211</v>
      </c>
      <c r="B23" s="6" t="s">
        <v>119</v>
      </c>
      <c r="C23" s="126"/>
      <c r="D23" s="137"/>
      <c r="E23" s="190"/>
      <c r="F23" s="261"/>
      <c r="G23" s="195">
        <v>3700</v>
      </c>
      <c r="H23" s="258">
        <v>3280</v>
      </c>
      <c r="I23" s="126"/>
      <c r="J23" s="126"/>
      <c r="K23" s="126"/>
      <c r="L23" s="127"/>
      <c r="M23" s="258"/>
      <c r="N23" s="127"/>
      <c r="O23" s="127"/>
      <c r="P23" s="127"/>
      <c r="Q23" s="127">
        <v>3700</v>
      </c>
      <c r="R23" s="258">
        <v>3280</v>
      </c>
      <c r="S23" s="126"/>
      <c r="T23" s="126"/>
      <c r="U23" s="126"/>
      <c r="V23" s="126"/>
      <c r="W23" s="258"/>
      <c r="X23" s="126"/>
      <c r="Y23" s="258"/>
      <c r="Z23" s="126"/>
      <c r="AA23" s="127"/>
      <c r="AB23" s="258"/>
      <c r="AC23" s="126"/>
      <c r="AD23" s="126"/>
      <c r="AE23" s="275"/>
      <c r="AF23" s="312"/>
      <c r="AG23" s="1"/>
    </row>
    <row r="24" spans="1:33" ht="25.5" x14ac:dyDescent="0.2">
      <c r="A24" s="313">
        <v>3212</v>
      </c>
      <c r="B24" s="6" t="s">
        <v>120</v>
      </c>
      <c r="C24" s="126"/>
      <c r="D24" s="137"/>
      <c r="E24" s="190"/>
      <c r="F24" s="261"/>
      <c r="G24" s="195">
        <v>8890</v>
      </c>
      <c r="H24" s="258">
        <v>8626</v>
      </c>
      <c r="I24" s="126"/>
      <c r="J24" s="126"/>
      <c r="K24" s="126"/>
      <c r="L24" s="127"/>
      <c r="M24" s="258"/>
      <c r="N24" s="127"/>
      <c r="O24" s="127"/>
      <c r="P24" s="127"/>
      <c r="Q24" s="127">
        <v>8890</v>
      </c>
      <c r="R24" s="258">
        <v>8626</v>
      </c>
      <c r="S24" s="126"/>
      <c r="T24" s="126"/>
      <c r="U24" s="126"/>
      <c r="V24" s="126"/>
      <c r="W24" s="258"/>
      <c r="X24" s="126"/>
      <c r="Y24" s="258"/>
      <c r="Z24" s="126"/>
      <c r="AA24" s="127"/>
      <c r="AB24" s="258"/>
      <c r="AC24" s="126"/>
      <c r="AD24" s="126"/>
      <c r="AE24" s="275"/>
      <c r="AF24" s="312"/>
      <c r="AG24" s="1"/>
    </row>
    <row r="25" spans="1:33" x14ac:dyDescent="0.2">
      <c r="A25" s="313">
        <v>3213</v>
      </c>
      <c r="B25" s="6" t="s">
        <v>121</v>
      </c>
      <c r="C25" s="126"/>
      <c r="D25" s="137"/>
      <c r="E25" s="190"/>
      <c r="F25" s="261"/>
      <c r="G25" s="195">
        <v>1400</v>
      </c>
      <c r="H25" s="258">
        <v>806</v>
      </c>
      <c r="I25" s="126"/>
      <c r="J25" s="126"/>
      <c r="K25" s="126"/>
      <c r="L25" s="127"/>
      <c r="M25" s="258"/>
      <c r="N25" s="127"/>
      <c r="O25" s="127"/>
      <c r="P25" s="127"/>
      <c r="Q25" s="127">
        <v>1400</v>
      </c>
      <c r="R25" s="258">
        <v>806</v>
      </c>
      <c r="S25" s="126"/>
      <c r="T25" s="126"/>
      <c r="U25" s="126"/>
      <c r="V25" s="126"/>
      <c r="W25" s="258"/>
      <c r="X25" s="126"/>
      <c r="Y25" s="258"/>
      <c r="Z25" s="126"/>
      <c r="AA25" s="127"/>
      <c r="AB25" s="258"/>
      <c r="AC25" s="126"/>
      <c r="AD25" s="126"/>
      <c r="AE25" s="275"/>
      <c r="AF25" s="312"/>
      <c r="AG25" s="1"/>
    </row>
    <row r="26" spans="1:33" s="342" customFormat="1" x14ac:dyDescent="0.2">
      <c r="A26" s="331">
        <v>322</v>
      </c>
      <c r="B26" s="332" t="s">
        <v>17</v>
      </c>
      <c r="C26" s="333">
        <v>11790</v>
      </c>
      <c r="D26" s="334">
        <v>11790</v>
      </c>
      <c r="E26" s="335">
        <v>17972</v>
      </c>
      <c r="F26" s="336">
        <v>17972</v>
      </c>
      <c r="G26" s="337">
        <f>SUM(G27:G31)</f>
        <v>20808</v>
      </c>
      <c r="H26" s="338">
        <f>SUM(H27:H31)</f>
        <v>16838</v>
      </c>
      <c r="I26" s="333">
        <v>1100</v>
      </c>
      <c r="J26" s="333">
        <v>1100</v>
      </c>
      <c r="K26" s="333">
        <v>1100</v>
      </c>
      <c r="L26" s="339">
        <v>1100</v>
      </c>
      <c r="M26" s="338">
        <v>158</v>
      </c>
      <c r="N26" s="339">
        <v>10690</v>
      </c>
      <c r="O26" s="339">
        <v>10690</v>
      </c>
      <c r="P26" s="339">
        <v>16872</v>
      </c>
      <c r="Q26" s="339">
        <v>19708</v>
      </c>
      <c r="R26" s="338">
        <v>16681</v>
      </c>
      <c r="S26" s="333"/>
      <c r="T26" s="333"/>
      <c r="U26" s="333"/>
      <c r="V26" s="333"/>
      <c r="W26" s="338"/>
      <c r="X26" s="333"/>
      <c r="Y26" s="338"/>
      <c r="Z26" s="333"/>
      <c r="AA26" s="339"/>
      <c r="AB26" s="338"/>
      <c r="AC26" s="333"/>
      <c r="AD26" s="333"/>
      <c r="AE26" s="340"/>
      <c r="AF26" s="341"/>
    </row>
    <row r="27" spans="1:33" ht="25.5" x14ac:dyDescent="0.2">
      <c r="A27" s="313">
        <v>3221</v>
      </c>
      <c r="B27" s="6" t="s">
        <v>122</v>
      </c>
      <c r="C27" s="126"/>
      <c r="D27" s="137"/>
      <c r="E27" s="190"/>
      <c r="F27" s="261"/>
      <c r="G27" s="195">
        <v>14008</v>
      </c>
      <c r="H27" s="258">
        <v>12252</v>
      </c>
      <c r="I27" s="126"/>
      <c r="J27" s="126"/>
      <c r="K27" s="126"/>
      <c r="L27" s="127"/>
      <c r="M27" s="258"/>
      <c r="N27" s="127"/>
      <c r="O27" s="127"/>
      <c r="P27" s="127"/>
      <c r="Q27" s="127">
        <v>14008</v>
      </c>
      <c r="R27" s="258">
        <v>12252</v>
      </c>
      <c r="S27" s="126"/>
      <c r="T27" s="126"/>
      <c r="U27" s="126"/>
      <c r="V27" s="126"/>
      <c r="W27" s="258"/>
      <c r="X27" s="126"/>
      <c r="Y27" s="258"/>
      <c r="Z27" s="126"/>
      <c r="AA27" s="127"/>
      <c r="AB27" s="258"/>
      <c r="AC27" s="126"/>
      <c r="AD27" s="126"/>
      <c r="AE27" s="275"/>
      <c r="AF27" s="312"/>
    </row>
    <row r="28" spans="1:33" x14ac:dyDescent="0.2">
      <c r="A28" s="313">
        <v>3223</v>
      </c>
      <c r="B28" s="6" t="s">
        <v>123</v>
      </c>
      <c r="C28" s="126"/>
      <c r="D28" s="137"/>
      <c r="E28" s="190"/>
      <c r="F28" s="261"/>
      <c r="G28" s="195">
        <v>4200</v>
      </c>
      <c r="H28" s="258">
        <v>3258</v>
      </c>
      <c r="I28" s="126"/>
      <c r="J28" s="126"/>
      <c r="K28" s="126"/>
      <c r="L28" s="127">
        <v>1100</v>
      </c>
      <c r="M28" s="258">
        <v>158</v>
      </c>
      <c r="N28" s="127"/>
      <c r="O28" s="127"/>
      <c r="P28" s="127"/>
      <c r="Q28" s="127">
        <v>3100</v>
      </c>
      <c r="R28" s="258">
        <v>3100</v>
      </c>
      <c r="S28" s="126"/>
      <c r="T28" s="126"/>
      <c r="U28" s="126"/>
      <c r="V28" s="126"/>
      <c r="W28" s="258"/>
      <c r="X28" s="126"/>
      <c r="Y28" s="258"/>
      <c r="Z28" s="126"/>
      <c r="AA28" s="127"/>
      <c r="AB28" s="258"/>
      <c r="AC28" s="126"/>
      <c r="AD28" s="126"/>
      <c r="AE28" s="275"/>
      <c r="AF28" s="312"/>
    </row>
    <row r="29" spans="1:33" ht="25.5" x14ac:dyDescent="0.2">
      <c r="A29" s="313">
        <v>3224</v>
      </c>
      <c r="B29" s="6" t="s">
        <v>124</v>
      </c>
      <c r="C29" s="126"/>
      <c r="D29" s="137"/>
      <c r="E29" s="190"/>
      <c r="F29" s="261"/>
      <c r="G29" s="195">
        <v>500</v>
      </c>
      <c r="H29" s="258">
        <v>0</v>
      </c>
      <c r="I29" s="126"/>
      <c r="J29" s="126"/>
      <c r="K29" s="126"/>
      <c r="L29" s="127"/>
      <c r="M29" s="258"/>
      <c r="N29" s="127"/>
      <c r="O29" s="127"/>
      <c r="P29" s="127"/>
      <c r="Q29" s="127">
        <v>500</v>
      </c>
      <c r="R29" s="258">
        <v>0</v>
      </c>
      <c r="S29" s="126"/>
      <c r="T29" s="126"/>
      <c r="U29" s="126"/>
      <c r="V29" s="126"/>
      <c r="W29" s="258"/>
      <c r="X29" s="126"/>
      <c r="Y29" s="258"/>
      <c r="Z29" s="126"/>
      <c r="AA29" s="127"/>
      <c r="AB29" s="258"/>
      <c r="AC29" s="126"/>
      <c r="AD29" s="126"/>
      <c r="AE29" s="275"/>
      <c r="AF29" s="312"/>
    </row>
    <row r="30" spans="1:33" x14ac:dyDescent="0.2">
      <c r="A30" s="313">
        <v>3225</v>
      </c>
      <c r="B30" s="6" t="s">
        <v>125</v>
      </c>
      <c r="C30" s="126"/>
      <c r="D30" s="137"/>
      <c r="E30" s="190"/>
      <c r="F30" s="261"/>
      <c r="G30" s="195">
        <v>1500</v>
      </c>
      <c r="H30" s="258">
        <v>1063</v>
      </c>
      <c r="I30" s="126"/>
      <c r="J30" s="126"/>
      <c r="K30" s="126"/>
      <c r="L30" s="127"/>
      <c r="M30" s="258"/>
      <c r="N30" s="127"/>
      <c r="O30" s="127"/>
      <c r="P30" s="127"/>
      <c r="Q30" s="127">
        <v>1500</v>
      </c>
      <c r="R30" s="258">
        <v>1064</v>
      </c>
      <c r="S30" s="126"/>
      <c r="T30" s="126"/>
      <c r="U30" s="126"/>
      <c r="V30" s="126"/>
      <c r="W30" s="258"/>
      <c r="X30" s="126"/>
      <c r="Y30" s="258"/>
      <c r="Z30" s="126"/>
      <c r="AA30" s="127"/>
      <c r="AB30" s="258"/>
      <c r="AC30" s="126"/>
      <c r="AD30" s="126"/>
      <c r="AE30" s="275"/>
      <c r="AF30" s="312"/>
    </row>
    <row r="31" spans="1:33" x14ac:dyDescent="0.2">
      <c r="A31" s="313">
        <v>3227</v>
      </c>
      <c r="B31" s="6" t="s">
        <v>126</v>
      </c>
      <c r="C31" s="126"/>
      <c r="D31" s="137"/>
      <c r="E31" s="190"/>
      <c r="F31" s="261"/>
      <c r="G31" s="195">
        <v>600</v>
      </c>
      <c r="H31" s="258">
        <v>265</v>
      </c>
      <c r="I31" s="126"/>
      <c r="J31" s="126"/>
      <c r="K31" s="126"/>
      <c r="L31" s="127"/>
      <c r="M31" s="258"/>
      <c r="N31" s="127"/>
      <c r="O31" s="127"/>
      <c r="P31" s="127"/>
      <c r="Q31" s="127">
        <v>600</v>
      </c>
      <c r="R31" s="258">
        <v>265</v>
      </c>
      <c r="S31" s="126"/>
      <c r="T31" s="126"/>
      <c r="U31" s="126"/>
      <c r="V31" s="126"/>
      <c r="W31" s="258"/>
      <c r="X31" s="126"/>
      <c r="Y31" s="258"/>
      <c r="Z31" s="126"/>
      <c r="AA31" s="127"/>
      <c r="AB31" s="258"/>
      <c r="AC31" s="126"/>
      <c r="AD31" s="126"/>
      <c r="AE31" s="275"/>
      <c r="AF31" s="312"/>
    </row>
    <row r="32" spans="1:33" s="342" customFormat="1" x14ac:dyDescent="0.2">
      <c r="A32" s="331">
        <v>323</v>
      </c>
      <c r="B32" s="332" t="s">
        <v>18</v>
      </c>
      <c r="C32" s="333">
        <v>51880</v>
      </c>
      <c r="D32" s="334">
        <v>41880</v>
      </c>
      <c r="E32" s="335">
        <v>80980</v>
      </c>
      <c r="F32" s="336">
        <v>80980</v>
      </c>
      <c r="G32" s="337">
        <f>SUM(G33:G39)</f>
        <v>78040</v>
      </c>
      <c r="H32" s="338">
        <f>SUM(H33:H39)</f>
        <v>70815</v>
      </c>
      <c r="I32" s="339">
        <v>600</v>
      </c>
      <c r="J32" s="339">
        <v>600</v>
      </c>
      <c r="K32" s="339">
        <v>600</v>
      </c>
      <c r="L32" s="339">
        <v>596</v>
      </c>
      <c r="M32" s="338">
        <v>100</v>
      </c>
      <c r="N32" s="339">
        <v>51280</v>
      </c>
      <c r="O32" s="339">
        <v>41280</v>
      </c>
      <c r="P32" s="339">
        <v>80380</v>
      </c>
      <c r="Q32" s="339">
        <v>77444</v>
      </c>
      <c r="R32" s="338">
        <v>70715</v>
      </c>
      <c r="S32" s="333"/>
      <c r="T32" s="333"/>
      <c r="U32" s="333"/>
      <c r="V32" s="333"/>
      <c r="W32" s="338"/>
      <c r="X32" s="333"/>
      <c r="Y32" s="338"/>
      <c r="Z32" s="333"/>
      <c r="AA32" s="339"/>
      <c r="AB32" s="338"/>
      <c r="AC32" s="333"/>
      <c r="AD32" s="333"/>
      <c r="AE32" s="340"/>
      <c r="AF32" s="341"/>
    </row>
    <row r="33" spans="1:32" x14ac:dyDescent="0.2">
      <c r="A33" s="313">
        <v>3231</v>
      </c>
      <c r="B33" s="6" t="s">
        <v>127</v>
      </c>
      <c r="C33" s="126"/>
      <c r="D33" s="137"/>
      <c r="E33" s="190"/>
      <c r="F33" s="261"/>
      <c r="G33" s="195">
        <v>5000</v>
      </c>
      <c r="H33" s="258">
        <v>4614</v>
      </c>
      <c r="I33" s="127"/>
      <c r="J33" s="127"/>
      <c r="K33" s="127"/>
      <c r="L33" s="127"/>
      <c r="M33" s="258"/>
      <c r="N33" s="127"/>
      <c r="O33" s="127"/>
      <c r="P33" s="127"/>
      <c r="Q33" s="127">
        <v>5000</v>
      </c>
      <c r="R33" s="258">
        <v>4614</v>
      </c>
      <c r="S33" s="126"/>
      <c r="T33" s="126"/>
      <c r="U33" s="126"/>
      <c r="V33" s="126"/>
      <c r="W33" s="258"/>
      <c r="X33" s="126"/>
      <c r="Y33" s="258"/>
      <c r="Z33" s="126"/>
      <c r="AA33" s="127"/>
      <c r="AB33" s="258"/>
      <c r="AC33" s="126"/>
      <c r="AD33" s="126"/>
      <c r="AE33" s="275"/>
      <c r="AF33" s="312"/>
    </row>
    <row r="34" spans="1:32" ht="25.5" x14ac:dyDescent="0.2">
      <c r="A34" s="313">
        <v>3232</v>
      </c>
      <c r="B34" s="6" t="s">
        <v>128</v>
      </c>
      <c r="C34" s="126"/>
      <c r="D34" s="137"/>
      <c r="E34" s="190"/>
      <c r="F34" s="261"/>
      <c r="G34" s="195">
        <v>2000</v>
      </c>
      <c r="H34" s="258">
        <v>618</v>
      </c>
      <c r="I34" s="127"/>
      <c r="J34" s="127"/>
      <c r="K34" s="127"/>
      <c r="L34" s="127"/>
      <c r="M34" s="258"/>
      <c r="N34" s="127"/>
      <c r="O34" s="127"/>
      <c r="P34" s="127"/>
      <c r="Q34" s="127">
        <v>2000</v>
      </c>
      <c r="R34" s="258">
        <v>618</v>
      </c>
      <c r="S34" s="126"/>
      <c r="T34" s="126"/>
      <c r="U34" s="126"/>
      <c r="V34" s="126"/>
      <c r="W34" s="258"/>
      <c r="X34" s="126"/>
      <c r="Y34" s="258"/>
      <c r="Z34" s="126"/>
      <c r="AA34" s="127"/>
      <c r="AB34" s="258"/>
      <c r="AC34" s="126"/>
      <c r="AD34" s="126"/>
      <c r="AE34" s="275"/>
      <c r="AF34" s="312"/>
    </row>
    <row r="35" spans="1:32" x14ac:dyDescent="0.2">
      <c r="A35" s="313">
        <v>3233</v>
      </c>
      <c r="B35" s="6" t="s">
        <v>129</v>
      </c>
      <c r="C35" s="126"/>
      <c r="D35" s="137"/>
      <c r="E35" s="190"/>
      <c r="F35" s="261"/>
      <c r="G35" s="195">
        <v>1000</v>
      </c>
      <c r="H35" s="258">
        <v>986</v>
      </c>
      <c r="I35" s="127"/>
      <c r="J35" s="127"/>
      <c r="K35" s="127"/>
      <c r="L35" s="127"/>
      <c r="M35" s="258"/>
      <c r="N35" s="127"/>
      <c r="O35" s="127"/>
      <c r="P35" s="127"/>
      <c r="Q35" s="127">
        <v>1000</v>
      </c>
      <c r="R35" s="258">
        <v>986</v>
      </c>
      <c r="S35" s="126"/>
      <c r="T35" s="126"/>
      <c r="U35" s="126"/>
      <c r="V35" s="126"/>
      <c r="W35" s="258"/>
      <c r="X35" s="126"/>
      <c r="Y35" s="258"/>
      <c r="Z35" s="126"/>
      <c r="AA35" s="127"/>
      <c r="AB35" s="258"/>
      <c r="AC35" s="126"/>
      <c r="AD35" s="126"/>
      <c r="AE35" s="275"/>
      <c r="AF35" s="312"/>
    </row>
    <row r="36" spans="1:32" x14ac:dyDescent="0.2">
      <c r="A36" s="313">
        <v>3234</v>
      </c>
      <c r="B36" s="6" t="s">
        <v>130</v>
      </c>
      <c r="C36" s="126"/>
      <c r="D36" s="137"/>
      <c r="E36" s="190"/>
      <c r="F36" s="261"/>
      <c r="G36" s="195">
        <v>3050</v>
      </c>
      <c r="H36" s="258">
        <v>2421</v>
      </c>
      <c r="I36" s="127"/>
      <c r="J36" s="127"/>
      <c r="K36" s="127"/>
      <c r="L36" s="127">
        <v>596</v>
      </c>
      <c r="M36" s="258">
        <v>100</v>
      </c>
      <c r="N36" s="127"/>
      <c r="O36" s="127"/>
      <c r="P36" s="127"/>
      <c r="Q36" s="127">
        <v>2454</v>
      </c>
      <c r="R36" s="258">
        <v>2321</v>
      </c>
      <c r="S36" s="126"/>
      <c r="T36" s="126"/>
      <c r="U36" s="126"/>
      <c r="V36" s="126"/>
      <c r="W36" s="258"/>
      <c r="X36" s="126"/>
      <c r="Y36" s="258"/>
      <c r="Z36" s="126"/>
      <c r="AA36" s="127"/>
      <c r="AB36" s="258"/>
      <c r="AC36" s="126"/>
      <c r="AD36" s="126"/>
      <c r="AE36" s="275"/>
      <c r="AF36" s="312"/>
    </row>
    <row r="37" spans="1:32" x14ac:dyDescent="0.2">
      <c r="A37" s="313">
        <v>3237</v>
      </c>
      <c r="B37" s="6" t="s">
        <v>131</v>
      </c>
      <c r="C37" s="126"/>
      <c r="D37" s="137"/>
      <c r="E37" s="190"/>
      <c r="F37" s="261"/>
      <c r="G37" s="195">
        <v>61000</v>
      </c>
      <c r="H37" s="258">
        <v>58732</v>
      </c>
      <c r="I37" s="127"/>
      <c r="J37" s="127"/>
      <c r="K37" s="127"/>
      <c r="L37" s="127"/>
      <c r="M37" s="258"/>
      <c r="N37" s="127"/>
      <c r="O37" s="127"/>
      <c r="P37" s="127"/>
      <c r="Q37" s="127">
        <v>61000</v>
      </c>
      <c r="R37" s="258">
        <v>58732</v>
      </c>
      <c r="S37" s="126"/>
      <c r="T37" s="126"/>
      <c r="U37" s="126"/>
      <c r="V37" s="126"/>
      <c r="W37" s="258"/>
      <c r="X37" s="126"/>
      <c r="Y37" s="258"/>
      <c r="Z37" s="126"/>
      <c r="AA37" s="127"/>
      <c r="AB37" s="258"/>
      <c r="AC37" s="126"/>
      <c r="AD37" s="126"/>
      <c r="AE37" s="275"/>
      <c r="AF37" s="312"/>
    </row>
    <row r="38" spans="1:32" x14ac:dyDescent="0.2">
      <c r="A38" s="313">
        <v>3238</v>
      </c>
      <c r="B38" s="6" t="s">
        <v>132</v>
      </c>
      <c r="C38" s="126"/>
      <c r="D38" s="137"/>
      <c r="E38" s="190"/>
      <c r="F38" s="261"/>
      <c r="G38" s="195">
        <v>1500</v>
      </c>
      <c r="H38" s="258">
        <v>444</v>
      </c>
      <c r="I38" s="127"/>
      <c r="J38" s="127"/>
      <c r="K38" s="127"/>
      <c r="L38" s="127"/>
      <c r="M38" s="258"/>
      <c r="N38" s="127"/>
      <c r="O38" s="127"/>
      <c r="P38" s="127"/>
      <c r="Q38" s="127">
        <v>1500</v>
      </c>
      <c r="R38" s="258">
        <v>444</v>
      </c>
      <c r="S38" s="126"/>
      <c r="T38" s="126"/>
      <c r="U38" s="126"/>
      <c r="V38" s="126"/>
      <c r="W38" s="258"/>
      <c r="X38" s="126"/>
      <c r="Y38" s="258"/>
      <c r="Z38" s="126"/>
      <c r="AA38" s="127"/>
      <c r="AB38" s="258"/>
      <c r="AC38" s="126"/>
      <c r="AD38" s="126"/>
      <c r="AE38" s="275"/>
      <c r="AF38" s="312"/>
    </row>
    <row r="39" spans="1:32" x14ac:dyDescent="0.2">
      <c r="A39" s="313">
        <v>3239</v>
      </c>
      <c r="B39" s="6" t="s">
        <v>133</v>
      </c>
      <c r="C39" s="126"/>
      <c r="D39" s="137"/>
      <c r="E39" s="190"/>
      <c r="F39" s="261"/>
      <c r="G39" s="195">
        <v>4490</v>
      </c>
      <c r="H39" s="258">
        <v>3000</v>
      </c>
      <c r="I39" s="127"/>
      <c r="J39" s="127"/>
      <c r="K39" s="127"/>
      <c r="L39" s="127"/>
      <c r="M39" s="258"/>
      <c r="N39" s="127"/>
      <c r="O39" s="127"/>
      <c r="P39" s="127"/>
      <c r="Q39" s="127">
        <v>4490</v>
      </c>
      <c r="R39" s="258">
        <v>3000</v>
      </c>
      <c r="S39" s="126"/>
      <c r="T39" s="126"/>
      <c r="U39" s="126"/>
      <c r="V39" s="126"/>
      <c r="W39" s="258"/>
      <c r="X39" s="126"/>
      <c r="Y39" s="258"/>
      <c r="Z39" s="126"/>
      <c r="AA39" s="127"/>
      <c r="AB39" s="258"/>
      <c r="AC39" s="126"/>
      <c r="AD39" s="126"/>
      <c r="AE39" s="275"/>
      <c r="AF39" s="312"/>
    </row>
    <row r="40" spans="1:32" s="343" customFormat="1" x14ac:dyDescent="0.2">
      <c r="A40" s="331">
        <v>329</v>
      </c>
      <c r="B40" s="344" t="s">
        <v>60</v>
      </c>
      <c r="C40" s="333">
        <v>4900</v>
      </c>
      <c r="D40" s="334">
        <v>4900</v>
      </c>
      <c r="E40" s="335">
        <v>12950</v>
      </c>
      <c r="F40" s="336">
        <v>12950</v>
      </c>
      <c r="G40" s="337">
        <f>SUM(G41:G44)</f>
        <v>11450</v>
      </c>
      <c r="H40" s="338">
        <f>SUM(H41:H44)</f>
        <v>8371</v>
      </c>
      <c r="I40" s="333">
        <v>0</v>
      </c>
      <c r="J40" s="333">
        <v>0</v>
      </c>
      <c r="K40" s="333">
        <v>0</v>
      </c>
      <c r="L40" s="339"/>
      <c r="M40" s="338">
        <v>0</v>
      </c>
      <c r="N40" s="339">
        <v>4900</v>
      </c>
      <c r="O40" s="339">
        <v>4900</v>
      </c>
      <c r="P40" s="339">
        <v>12950</v>
      </c>
      <c r="Q40" s="339">
        <v>11450</v>
      </c>
      <c r="R40" s="338">
        <v>8370</v>
      </c>
      <c r="S40" s="333"/>
      <c r="T40" s="333"/>
      <c r="U40" s="333"/>
      <c r="V40" s="333"/>
      <c r="W40" s="338"/>
      <c r="X40" s="345"/>
      <c r="Y40" s="346"/>
      <c r="Z40" s="345"/>
      <c r="AA40" s="347"/>
      <c r="AB40" s="346"/>
      <c r="AC40" s="345"/>
      <c r="AD40" s="345"/>
      <c r="AE40" s="340"/>
      <c r="AF40" s="341"/>
    </row>
    <row r="41" spans="1:32" s="1" customFormat="1" x14ac:dyDescent="0.2">
      <c r="A41" s="313">
        <v>3292</v>
      </c>
      <c r="B41" s="277" t="s">
        <v>134</v>
      </c>
      <c r="C41" s="126"/>
      <c r="D41" s="137"/>
      <c r="E41" s="190"/>
      <c r="F41" s="261"/>
      <c r="G41" s="195">
        <v>2700</v>
      </c>
      <c r="H41" s="258">
        <v>1783</v>
      </c>
      <c r="I41" s="126"/>
      <c r="J41" s="126"/>
      <c r="K41" s="126"/>
      <c r="L41" s="126"/>
      <c r="M41" s="258"/>
      <c r="N41" s="127"/>
      <c r="O41" s="127"/>
      <c r="P41" s="127"/>
      <c r="Q41" s="127">
        <v>2700</v>
      </c>
      <c r="R41" s="258">
        <v>1783</v>
      </c>
      <c r="S41" s="126"/>
      <c r="T41" s="126"/>
      <c r="U41" s="126"/>
      <c r="V41" s="126"/>
      <c r="W41" s="258"/>
      <c r="X41" s="125"/>
      <c r="Y41" s="257"/>
      <c r="Z41" s="125"/>
      <c r="AA41" s="164"/>
      <c r="AB41" s="257"/>
      <c r="AC41" s="125"/>
      <c r="AD41" s="125"/>
      <c r="AE41" s="275"/>
      <c r="AF41" s="312"/>
    </row>
    <row r="42" spans="1:32" s="1" customFormat="1" x14ac:dyDescent="0.2">
      <c r="A42" s="313">
        <v>3293</v>
      </c>
      <c r="B42" s="277" t="s">
        <v>135</v>
      </c>
      <c r="C42" s="126"/>
      <c r="D42" s="137"/>
      <c r="E42" s="190"/>
      <c r="F42" s="261"/>
      <c r="G42" s="195">
        <v>1300</v>
      </c>
      <c r="H42" s="258">
        <v>935</v>
      </c>
      <c r="I42" s="126"/>
      <c r="J42" s="126"/>
      <c r="K42" s="126"/>
      <c r="L42" s="126"/>
      <c r="M42" s="258"/>
      <c r="N42" s="127"/>
      <c r="O42" s="127"/>
      <c r="P42" s="127"/>
      <c r="Q42" s="127">
        <v>1300</v>
      </c>
      <c r="R42" s="258">
        <v>935</v>
      </c>
      <c r="S42" s="126"/>
      <c r="T42" s="126"/>
      <c r="U42" s="126"/>
      <c r="V42" s="126"/>
      <c r="W42" s="258"/>
      <c r="X42" s="125"/>
      <c r="Y42" s="257"/>
      <c r="Z42" s="125"/>
      <c r="AA42" s="164"/>
      <c r="AB42" s="257"/>
      <c r="AC42" s="125"/>
      <c r="AD42" s="125"/>
      <c r="AE42" s="275"/>
      <c r="AF42" s="312"/>
    </row>
    <row r="43" spans="1:32" s="1" customFormat="1" x14ac:dyDescent="0.2">
      <c r="A43" s="313">
        <v>3295</v>
      </c>
      <c r="B43" s="277" t="s">
        <v>136</v>
      </c>
      <c r="C43" s="126"/>
      <c r="D43" s="137"/>
      <c r="E43" s="190"/>
      <c r="F43" s="261"/>
      <c r="G43" s="195">
        <v>7200</v>
      </c>
      <c r="H43" s="258">
        <v>5409</v>
      </c>
      <c r="I43" s="126"/>
      <c r="J43" s="126"/>
      <c r="K43" s="126"/>
      <c r="L43" s="126"/>
      <c r="M43" s="258"/>
      <c r="N43" s="127"/>
      <c r="O43" s="127"/>
      <c r="P43" s="127"/>
      <c r="Q43" s="127">
        <v>7200</v>
      </c>
      <c r="R43" s="258">
        <v>5409</v>
      </c>
      <c r="S43" s="126"/>
      <c r="T43" s="126"/>
      <c r="U43" s="126"/>
      <c r="V43" s="126"/>
      <c r="W43" s="258"/>
      <c r="X43" s="125"/>
      <c r="Y43" s="257"/>
      <c r="Z43" s="125"/>
      <c r="AA43" s="164"/>
      <c r="AB43" s="257"/>
      <c r="AC43" s="125"/>
      <c r="AD43" s="125"/>
      <c r="AE43" s="275"/>
      <c r="AF43" s="312"/>
    </row>
    <row r="44" spans="1:32" s="1" customFormat="1" x14ac:dyDescent="0.2">
      <c r="A44" s="313">
        <v>3299</v>
      </c>
      <c r="B44" s="277" t="s">
        <v>60</v>
      </c>
      <c r="C44" s="126"/>
      <c r="D44" s="137"/>
      <c r="E44" s="190"/>
      <c r="F44" s="261"/>
      <c r="G44" s="195">
        <v>250</v>
      </c>
      <c r="H44" s="258">
        <v>244</v>
      </c>
      <c r="I44" s="126"/>
      <c r="J44" s="126"/>
      <c r="K44" s="126"/>
      <c r="L44" s="126"/>
      <c r="M44" s="258"/>
      <c r="N44" s="127"/>
      <c r="O44" s="127"/>
      <c r="P44" s="127"/>
      <c r="Q44" s="127">
        <v>250</v>
      </c>
      <c r="R44" s="258">
        <v>244</v>
      </c>
      <c r="S44" s="126"/>
      <c r="T44" s="126"/>
      <c r="U44" s="126"/>
      <c r="V44" s="126"/>
      <c r="W44" s="258"/>
      <c r="X44" s="125"/>
      <c r="Y44" s="257"/>
      <c r="Z44" s="125"/>
      <c r="AA44" s="164"/>
      <c r="AB44" s="257"/>
      <c r="AC44" s="125"/>
      <c r="AD44" s="125"/>
      <c r="AE44" s="275"/>
      <c r="AF44" s="312"/>
    </row>
    <row r="45" spans="1:32" x14ac:dyDescent="0.2">
      <c r="A45" s="311">
        <v>34</v>
      </c>
      <c r="B45" s="5" t="s">
        <v>19</v>
      </c>
      <c r="C45" s="125">
        <f>SUM(C46)</f>
        <v>3900</v>
      </c>
      <c r="D45" s="136">
        <f>SUM(D46)</f>
        <v>3900</v>
      </c>
      <c r="E45" s="189">
        <f>SUM(E46)</f>
        <v>4100</v>
      </c>
      <c r="F45" s="260">
        <f t="shared" ref="F45:AD45" si="3">SUM(F46)</f>
        <v>4100</v>
      </c>
      <c r="G45" s="194">
        <v>2800</v>
      </c>
      <c r="H45" s="257">
        <v>1170</v>
      </c>
      <c r="I45" s="125">
        <f t="shared" si="3"/>
        <v>0</v>
      </c>
      <c r="J45" s="125">
        <f t="shared" si="3"/>
        <v>0</v>
      </c>
      <c r="K45" s="125">
        <f t="shared" si="3"/>
        <v>0</v>
      </c>
      <c r="L45" s="125"/>
      <c r="M45" s="257">
        <v>0</v>
      </c>
      <c r="N45" s="164">
        <f t="shared" si="3"/>
        <v>3900</v>
      </c>
      <c r="O45" s="164">
        <f t="shared" si="3"/>
        <v>3900</v>
      </c>
      <c r="P45" s="164">
        <f t="shared" si="3"/>
        <v>4100</v>
      </c>
      <c r="Q45" s="164">
        <f t="shared" si="3"/>
        <v>2800</v>
      </c>
      <c r="R45" s="257">
        <f>SUM(R46)</f>
        <v>1170</v>
      </c>
      <c r="S45" s="125">
        <f t="shared" si="3"/>
        <v>0</v>
      </c>
      <c r="T45" s="125"/>
      <c r="U45" s="125"/>
      <c r="V45" s="125"/>
      <c r="W45" s="257"/>
      <c r="X45" s="125">
        <f t="shared" si="3"/>
        <v>0</v>
      </c>
      <c r="Y45" s="257"/>
      <c r="Z45" s="125">
        <f t="shared" si="3"/>
        <v>0</v>
      </c>
      <c r="AA45" s="164"/>
      <c r="AB45" s="257"/>
      <c r="AC45" s="125">
        <f t="shared" si="3"/>
        <v>0</v>
      </c>
      <c r="AD45" s="125">
        <f t="shared" si="3"/>
        <v>0</v>
      </c>
      <c r="AE45" s="275">
        <v>4002</v>
      </c>
      <c r="AF45" s="312">
        <v>4002</v>
      </c>
    </row>
    <row r="46" spans="1:32" s="342" customFormat="1" x14ac:dyDescent="0.2">
      <c r="A46" s="331">
        <v>343</v>
      </c>
      <c r="B46" s="332" t="s">
        <v>20</v>
      </c>
      <c r="C46" s="333">
        <v>3900</v>
      </c>
      <c r="D46" s="334">
        <v>3900</v>
      </c>
      <c r="E46" s="335">
        <v>4100</v>
      </c>
      <c r="F46" s="336">
        <v>4100</v>
      </c>
      <c r="G46" s="337">
        <v>2800</v>
      </c>
      <c r="H46" s="338">
        <v>1170</v>
      </c>
      <c r="I46" s="333">
        <v>0</v>
      </c>
      <c r="J46" s="333">
        <v>0</v>
      </c>
      <c r="K46" s="333">
        <v>0</v>
      </c>
      <c r="L46" s="333"/>
      <c r="M46" s="338">
        <v>0</v>
      </c>
      <c r="N46" s="339">
        <v>3900</v>
      </c>
      <c r="O46" s="339">
        <v>3900</v>
      </c>
      <c r="P46" s="339">
        <v>4100</v>
      </c>
      <c r="Q46" s="339">
        <v>2800</v>
      </c>
      <c r="R46" s="338">
        <v>1170</v>
      </c>
      <c r="S46" s="333"/>
      <c r="T46" s="333"/>
      <c r="U46" s="333"/>
      <c r="V46" s="333"/>
      <c r="W46" s="338"/>
      <c r="X46" s="333"/>
      <c r="Y46" s="338"/>
      <c r="Z46" s="333"/>
      <c r="AA46" s="339"/>
      <c r="AB46" s="338"/>
      <c r="AC46" s="333"/>
      <c r="AD46" s="333"/>
      <c r="AE46" s="340"/>
      <c r="AF46" s="341"/>
    </row>
    <row r="47" spans="1:32" ht="25.5" x14ac:dyDescent="0.2">
      <c r="A47" s="313">
        <v>3431</v>
      </c>
      <c r="B47" s="6" t="s">
        <v>137</v>
      </c>
      <c r="C47" s="126"/>
      <c r="D47" s="137"/>
      <c r="E47" s="190"/>
      <c r="F47" s="261"/>
      <c r="G47" s="195">
        <v>2800</v>
      </c>
      <c r="H47" s="258">
        <v>1170</v>
      </c>
      <c r="I47" s="126"/>
      <c r="J47" s="126"/>
      <c r="K47" s="126"/>
      <c r="L47" s="126"/>
      <c r="M47" s="258"/>
      <c r="N47" s="127"/>
      <c r="O47" s="127"/>
      <c r="P47" s="127"/>
      <c r="Q47" s="127">
        <v>2800</v>
      </c>
      <c r="R47" s="258">
        <v>1170</v>
      </c>
      <c r="S47" s="126"/>
      <c r="T47" s="126"/>
      <c r="U47" s="126"/>
      <c r="V47" s="126"/>
      <c r="W47" s="258"/>
      <c r="X47" s="126"/>
      <c r="Y47" s="258"/>
      <c r="Z47" s="126"/>
      <c r="AA47" s="127"/>
      <c r="AB47" s="258"/>
      <c r="AC47" s="126"/>
      <c r="AD47" s="126"/>
      <c r="AE47" s="275"/>
      <c r="AF47" s="312"/>
    </row>
    <row r="48" spans="1:32" x14ac:dyDescent="0.2">
      <c r="A48" s="314" t="s">
        <v>63</v>
      </c>
      <c r="B48" s="278"/>
      <c r="C48" s="369">
        <f>C49</f>
        <v>12375</v>
      </c>
      <c r="D48" s="369">
        <f>D49</f>
        <v>7375</v>
      </c>
      <c r="E48" s="369">
        <f t="shared" ref="E48:I48" si="4">E49</f>
        <v>7375</v>
      </c>
      <c r="F48" s="369">
        <f t="shared" si="4"/>
        <v>7375</v>
      </c>
      <c r="G48" s="369">
        <f t="shared" si="4"/>
        <v>7375</v>
      </c>
      <c r="H48" s="376">
        <f>SUM(H49)</f>
        <v>7000</v>
      </c>
      <c r="I48" s="369">
        <f t="shared" si="4"/>
        <v>0</v>
      </c>
      <c r="J48" s="369">
        <v>0</v>
      </c>
      <c r="K48" s="369">
        <v>0</v>
      </c>
      <c r="L48" s="369">
        <v>0</v>
      </c>
      <c r="M48" s="376">
        <v>0</v>
      </c>
      <c r="N48" s="369">
        <f>SUM(N49)</f>
        <v>12375</v>
      </c>
      <c r="O48" s="369">
        <f t="shared" ref="O48:AD48" si="5">SUM(O49)</f>
        <v>7375</v>
      </c>
      <c r="P48" s="369">
        <f t="shared" si="5"/>
        <v>7375</v>
      </c>
      <c r="Q48" s="369">
        <f t="shared" si="5"/>
        <v>7375</v>
      </c>
      <c r="R48" s="376">
        <f t="shared" si="5"/>
        <v>7000</v>
      </c>
      <c r="S48" s="369">
        <f t="shared" si="5"/>
        <v>0</v>
      </c>
      <c r="T48" s="369"/>
      <c r="U48" s="369">
        <f t="shared" si="5"/>
        <v>0</v>
      </c>
      <c r="V48" s="369">
        <f t="shared" si="5"/>
        <v>0</v>
      </c>
      <c r="W48" s="376">
        <v>0</v>
      </c>
      <c r="X48" s="369">
        <f t="shared" si="5"/>
        <v>0</v>
      </c>
      <c r="Y48" s="376">
        <v>0</v>
      </c>
      <c r="Z48" s="369">
        <f t="shared" si="5"/>
        <v>0</v>
      </c>
      <c r="AA48" s="369">
        <f t="shared" si="5"/>
        <v>0</v>
      </c>
      <c r="AB48" s="376">
        <v>0</v>
      </c>
      <c r="AC48" s="369">
        <f t="shared" si="5"/>
        <v>0</v>
      </c>
      <c r="AD48" s="369">
        <f t="shared" si="5"/>
        <v>0</v>
      </c>
      <c r="AE48" s="379">
        <v>400</v>
      </c>
      <c r="AF48" s="380">
        <v>400</v>
      </c>
    </row>
    <row r="49" spans="1:32" ht="25.5" x14ac:dyDescent="0.2">
      <c r="A49" s="311">
        <v>42</v>
      </c>
      <c r="B49" s="5" t="s">
        <v>52</v>
      </c>
      <c r="C49" s="125">
        <f t="shared" ref="C49:AD49" si="6">SUM(C50:C52)</f>
        <v>12375</v>
      </c>
      <c r="D49" s="136">
        <v>7375</v>
      </c>
      <c r="E49" s="189">
        <f>SUM(D49:D49)</f>
        <v>7375</v>
      </c>
      <c r="F49" s="260">
        <f>SUM(F50:F52)</f>
        <v>7375</v>
      </c>
      <c r="G49" s="194">
        <f>SUM(G50,G52)</f>
        <v>7375</v>
      </c>
      <c r="H49" s="257">
        <f>SUM(H50,H52)</f>
        <v>7000</v>
      </c>
      <c r="I49" s="164">
        <v>0</v>
      </c>
      <c r="J49" s="164">
        <v>0</v>
      </c>
      <c r="K49" s="164">
        <v>0</v>
      </c>
      <c r="L49" s="164"/>
      <c r="M49" s="257">
        <v>0</v>
      </c>
      <c r="N49" s="125">
        <f t="shared" si="6"/>
        <v>12375</v>
      </c>
      <c r="O49" s="125">
        <f t="shared" si="6"/>
        <v>7375</v>
      </c>
      <c r="P49" s="125">
        <f t="shared" si="6"/>
        <v>7375</v>
      </c>
      <c r="Q49" s="125">
        <f>SUM(Q50,Q52)</f>
        <v>7375</v>
      </c>
      <c r="R49" s="257">
        <f>SUM(R50,R52)</f>
        <v>7000</v>
      </c>
      <c r="S49" s="125">
        <f t="shared" si="6"/>
        <v>0</v>
      </c>
      <c r="T49" s="125"/>
      <c r="U49" s="125"/>
      <c r="V49" s="125"/>
      <c r="W49" s="257"/>
      <c r="X49" s="125">
        <f t="shared" si="6"/>
        <v>0</v>
      </c>
      <c r="Y49" s="257"/>
      <c r="Z49" s="125">
        <f t="shared" si="6"/>
        <v>0</v>
      </c>
      <c r="AA49" s="164"/>
      <c r="AB49" s="257"/>
      <c r="AC49" s="125">
        <f t="shared" si="6"/>
        <v>0</v>
      </c>
      <c r="AD49" s="125">
        <f t="shared" si="6"/>
        <v>0</v>
      </c>
      <c r="AE49" s="275">
        <v>400</v>
      </c>
      <c r="AF49" s="312">
        <v>400</v>
      </c>
    </row>
    <row r="50" spans="1:32" s="342" customFormat="1" x14ac:dyDescent="0.2">
      <c r="A50" s="331">
        <v>422</v>
      </c>
      <c r="B50" s="332" t="s">
        <v>53</v>
      </c>
      <c r="C50" s="333">
        <v>12000</v>
      </c>
      <c r="D50" s="334">
        <v>7000</v>
      </c>
      <c r="E50" s="335">
        <v>7000</v>
      </c>
      <c r="F50" s="336">
        <v>7000</v>
      </c>
      <c r="G50" s="337">
        <v>7000</v>
      </c>
      <c r="H50" s="338">
        <v>7000</v>
      </c>
      <c r="I50" s="333">
        <v>0</v>
      </c>
      <c r="J50" s="333">
        <v>0</v>
      </c>
      <c r="K50" s="333">
        <v>0</v>
      </c>
      <c r="L50" s="333"/>
      <c r="M50" s="338">
        <v>0</v>
      </c>
      <c r="N50" s="339">
        <v>12000</v>
      </c>
      <c r="O50" s="339">
        <v>7000</v>
      </c>
      <c r="P50" s="339">
        <v>7000</v>
      </c>
      <c r="Q50" s="339">
        <v>7000</v>
      </c>
      <c r="R50" s="338">
        <v>7000</v>
      </c>
      <c r="S50" s="348"/>
      <c r="T50" s="348"/>
      <c r="U50" s="348"/>
      <c r="V50" s="348"/>
      <c r="W50" s="349"/>
      <c r="X50" s="348"/>
      <c r="Y50" s="349"/>
      <c r="Z50" s="348"/>
      <c r="AA50" s="350"/>
      <c r="AB50" s="349"/>
      <c r="AC50" s="348"/>
      <c r="AD50" s="348"/>
      <c r="AE50" s="340"/>
      <c r="AF50" s="341"/>
    </row>
    <row r="51" spans="1:32" x14ac:dyDescent="0.2">
      <c r="A51" s="313">
        <v>4221</v>
      </c>
      <c r="B51" s="6" t="s">
        <v>138</v>
      </c>
      <c r="C51" s="126"/>
      <c r="D51" s="137"/>
      <c r="E51" s="190"/>
      <c r="F51" s="261"/>
      <c r="G51" s="195">
        <v>7000</v>
      </c>
      <c r="H51" s="258">
        <v>7000</v>
      </c>
      <c r="I51" s="126"/>
      <c r="J51" s="126"/>
      <c r="K51" s="126"/>
      <c r="L51" s="126"/>
      <c r="M51" s="258"/>
      <c r="N51" s="127"/>
      <c r="O51" s="127"/>
      <c r="P51" s="127"/>
      <c r="Q51" s="127">
        <v>7000</v>
      </c>
      <c r="R51" s="258">
        <v>7000</v>
      </c>
      <c r="S51" s="8"/>
      <c r="T51" s="8"/>
      <c r="U51" s="8"/>
      <c r="V51" s="8"/>
      <c r="W51" s="259"/>
      <c r="X51" s="8"/>
      <c r="Y51" s="259"/>
      <c r="Z51" s="8"/>
      <c r="AA51" s="169"/>
      <c r="AB51" s="259"/>
      <c r="AC51" s="8"/>
      <c r="AD51" s="8"/>
      <c r="AE51" s="275"/>
      <c r="AF51" s="312"/>
    </row>
    <row r="52" spans="1:32" s="342" customFormat="1" ht="17.25" customHeight="1" x14ac:dyDescent="0.2">
      <c r="A52" s="331">
        <v>426</v>
      </c>
      <c r="B52" s="332" t="s">
        <v>51</v>
      </c>
      <c r="C52" s="333">
        <v>375</v>
      </c>
      <c r="D52" s="334">
        <v>375</v>
      </c>
      <c r="E52" s="335">
        <v>375</v>
      </c>
      <c r="F52" s="336">
        <v>375</v>
      </c>
      <c r="G52" s="337">
        <v>375</v>
      </c>
      <c r="H52" s="338">
        <v>0</v>
      </c>
      <c r="I52" s="333">
        <v>0</v>
      </c>
      <c r="J52" s="333">
        <v>0</v>
      </c>
      <c r="K52" s="333">
        <v>0</v>
      </c>
      <c r="L52" s="333"/>
      <c r="M52" s="338">
        <v>0</v>
      </c>
      <c r="N52" s="333">
        <v>375</v>
      </c>
      <c r="O52" s="333">
        <v>375</v>
      </c>
      <c r="P52" s="333">
        <v>375</v>
      </c>
      <c r="Q52" s="333">
        <v>375</v>
      </c>
      <c r="R52" s="338">
        <v>0</v>
      </c>
      <c r="S52" s="348"/>
      <c r="T52" s="348"/>
      <c r="U52" s="348"/>
      <c r="V52" s="348"/>
      <c r="W52" s="349"/>
      <c r="X52" s="348"/>
      <c r="Y52" s="349"/>
      <c r="Z52" s="348"/>
      <c r="AA52" s="350"/>
      <c r="AB52" s="349"/>
      <c r="AC52" s="348"/>
      <c r="AD52" s="348"/>
      <c r="AE52" s="340"/>
      <c r="AF52" s="341"/>
    </row>
    <row r="53" spans="1:32" ht="15.75" customHeight="1" x14ac:dyDescent="0.2">
      <c r="A53" s="313">
        <v>4262</v>
      </c>
      <c r="B53" s="6" t="s">
        <v>139</v>
      </c>
      <c r="C53" s="126"/>
      <c r="D53" s="137"/>
      <c r="E53" s="190"/>
      <c r="F53" s="261"/>
      <c r="G53" s="195">
        <v>375</v>
      </c>
      <c r="H53" s="258">
        <v>0</v>
      </c>
      <c r="I53" s="126"/>
      <c r="J53" s="126"/>
      <c r="K53" s="126"/>
      <c r="L53" s="126"/>
      <c r="M53" s="258">
        <v>0</v>
      </c>
      <c r="N53" s="126"/>
      <c r="O53" s="126"/>
      <c r="P53" s="126"/>
      <c r="Q53" s="126">
        <v>375</v>
      </c>
      <c r="R53" s="258">
        <v>0</v>
      </c>
      <c r="S53" s="8"/>
      <c r="T53" s="8"/>
      <c r="U53" s="8"/>
      <c r="V53" s="8"/>
      <c r="W53" s="259"/>
      <c r="X53" s="8"/>
      <c r="Y53" s="259"/>
      <c r="Z53" s="8"/>
      <c r="AA53" s="169"/>
      <c r="AB53" s="259"/>
      <c r="AC53" s="8"/>
      <c r="AD53" s="8"/>
      <c r="AE53" s="275"/>
      <c r="AF53" s="312"/>
    </row>
    <row r="54" spans="1:32" x14ac:dyDescent="0.2">
      <c r="A54" s="314" t="s">
        <v>69</v>
      </c>
      <c r="B54" s="278"/>
      <c r="C54" s="369">
        <f>C55</f>
        <v>350000</v>
      </c>
      <c r="D54" s="369">
        <f>D55</f>
        <v>0</v>
      </c>
      <c r="E54" s="369">
        <f t="shared" ref="E54:AD54" si="7">E55</f>
        <v>0</v>
      </c>
      <c r="F54" s="369">
        <f t="shared" si="7"/>
        <v>0</v>
      </c>
      <c r="G54" s="369">
        <f t="shared" si="7"/>
        <v>0</v>
      </c>
      <c r="H54" s="376"/>
      <c r="I54" s="369">
        <f t="shared" si="7"/>
        <v>350000</v>
      </c>
      <c r="J54" s="369">
        <v>0</v>
      </c>
      <c r="K54" s="369">
        <v>0</v>
      </c>
      <c r="L54" s="369">
        <v>0</v>
      </c>
      <c r="M54" s="376">
        <v>0</v>
      </c>
      <c r="N54" s="369">
        <f t="shared" si="7"/>
        <v>0</v>
      </c>
      <c r="O54" s="369"/>
      <c r="P54" s="369"/>
      <c r="Q54" s="369"/>
      <c r="R54" s="376">
        <v>0</v>
      </c>
      <c r="S54" s="369">
        <f t="shared" si="7"/>
        <v>0</v>
      </c>
      <c r="T54" s="369"/>
      <c r="U54" s="369"/>
      <c r="V54" s="369"/>
      <c r="W54" s="376">
        <v>0</v>
      </c>
      <c r="X54" s="369">
        <f t="shared" si="7"/>
        <v>0</v>
      </c>
      <c r="Y54" s="376">
        <v>0</v>
      </c>
      <c r="Z54" s="369">
        <f t="shared" si="7"/>
        <v>0</v>
      </c>
      <c r="AA54" s="369">
        <f t="shared" si="7"/>
        <v>0</v>
      </c>
      <c r="AB54" s="376">
        <v>0</v>
      </c>
      <c r="AC54" s="369">
        <f t="shared" si="7"/>
        <v>0</v>
      </c>
      <c r="AD54" s="369">
        <f t="shared" si="7"/>
        <v>0</v>
      </c>
      <c r="AE54" s="377"/>
      <c r="AF54" s="378"/>
    </row>
    <row r="55" spans="1:32" ht="25.5" x14ac:dyDescent="0.2">
      <c r="A55" s="311">
        <v>45</v>
      </c>
      <c r="B55" s="5" t="s">
        <v>70</v>
      </c>
      <c r="C55" s="125">
        <f t="shared" ref="C55:AD55" si="8">SUM(C56:C56)</f>
        <v>350000</v>
      </c>
      <c r="D55" s="136">
        <v>0</v>
      </c>
      <c r="E55" s="189"/>
      <c r="F55" s="260"/>
      <c r="G55" s="194"/>
      <c r="H55" s="257"/>
      <c r="I55" s="125">
        <v>350000</v>
      </c>
      <c r="J55" s="125">
        <v>0</v>
      </c>
      <c r="K55" s="125">
        <v>0</v>
      </c>
      <c r="L55" s="125"/>
      <c r="M55" s="257">
        <v>0</v>
      </c>
      <c r="N55" s="125">
        <f t="shared" si="8"/>
        <v>0</v>
      </c>
      <c r="O55" s="125"/>
      <c r="P55" s="125"/>
      <c r="Q55" s="125"/>
      <c r="R55" s="257"/>
      <c r="S55" s="125">
        <f t="shared" si="8"/>
        <v>0</v>
      </c>
      <c r="T55" s="125"/>
      <c r="U55" s="125"/>
      <c r="V55" s="125"/>
      <c r="W55" s="257"/>
      <c r="X55" s="125">
        <f t="shared" si="8"/>
        <v>0</v>
      </c>
      <c r="Y55" s="257"/>
      <c r="Z55" s="125">
        <f t="shared" si="8"/>
        <v>0</v>
      </c>
      <c r="AA55" s="164"/>
      <c r="AB55" s="257"/>
      <c r="AC55" s="125">
        <f t="shared" si="8"/>
        <v>0</v>
      </c>
      <c r="AD55" s="125">
        <f t="shared" si="8"/>
        <v>0</v>
      </c>
      <c r="AE55" s="275"/>
      <c r="AF55" s="312"/>
    </row>
    <row r="56" spans="1:32" ht="25.5" x14ac:dyDescent="0.2">
      <c r="A56" s="313">
        <v>45111</v>
      </c>
      <c r="B56" s="6" t="s">
        <v>71</v>
      </c>
      <c r="C56" s="126">
        <v>350000</v>
      </c>
      <c r="D56" s="137">
        <v>0</v>
      </c>
      <c r="E56" s="190"/>
      <c r="F56" s="261"/>
      <c r="G56" s="195"/>
      <c r="H56" s="258"/>
      <c r="I56" s="126">
        <v>350000</v>
      </c>
      <c r="J56" s="126">
        <v>0</v>
      </c>
      <c r="K56" s="126">
        <v>0</v>
      </c>
      <c r="L56" s="126"/>
      <c r="M56" s="258">
        <v>0</v>
      </c>
      <c r="N56" s="126">
        <v>0</v>
      </c>
      <c r="O56" s="126"/>
      <c r="P56" s="126"/>
      <c r="Q56" s="126"/>
      <c r="R56" s="258"/>
      <c r="S56" s="8"/>
      <c r="T56" s="8"/>
      <c r="U56" s="8"/>
      <c r="V56" s="8"/>
      <c r="W56" s="259"/>
      <c r="X56" s="8"/>
      <c r="Y56" s="259"/>
      <c r="Z56" s="8"/>
      <c r="AA56" s="169"/>
      <c r="AB56" s="259"/>
      <c r="AC56" s="8"/>
      <c r="AD56" s="8"/>
      <c r="AE56" s="275"/>
      <c r="AF56" s="312"/>
    </row>
    <row r="57" spans="1:32" s="1" customFormat="1" ht="28.5" customHeight="1" x14ac:dyDescent="0.2">
      <c r="A57" s="317">
        <v>1026</v>
      </c>
      <c r="B57" s="283" t="s">
        <v>55</v>
      </c>
      <c r="C57" s="368">
        <f>C59+C97</f>
        <v>397332</v>
      </c>
      <c r="D57" s="368">
        <f>D59+D97</f>
        <v>397332</v>
      </c>
      <c r="E57" s="368">
        <f t="shared" ref="E57:L57" si="9">SUM(E59,E97)</f>
        <v>402332</v>
      </c>
      <c r="F57" s="368">
        <f t="shared" si="9"/>
        <v>402332</v>
      </c>
      <c r="G57" s="284">
        <f t="shared" si="9"/>
        <v>402332</v>
      </c>
      <c r="H57" s="285">
        <f t="shared" si="9"/>
        <v>376060</v>
      </c>
      <c r="I57" s="284">
        <f t="shared" si="9"/>
        <v>356332</v>
      </c>
      <c r="J57" s="284">
        <f t="shared" si="9"/>
        <v>356332</v>
      </c>
      <c r="K57" s="284">
        <f t="shared" si="9"/>
        <v>356332</v>
      </c>
      <c r="L57" s="284">
        <f t="shared" si="9"/>
        <v>356332</v>
      </c>
      <c r="M57" s="285">
        <f>SUM(M97,M59)</f>
        <v>336711</v>
      </c>
      <c r="N57" s="284">
        <f>SUM(N59,N97)</f>
        <v>0</v>
      </c>
      <c r="O57" s="284">
        <f>SUM(O59,O97)</f>
        <v>0</v>
      </c>
      <c r="P57" s="284">
        <f>SUM(P59,P97)</f>
        <v>0</v>
      </c>
      <c r="Q57" s="284">
        <f>SUM(Q59,Q97)</f>
        <v>0</v>
      </c>
      <c r="R57" s="285">
        <v>0</v>
      </c>
      <c r="S57" s="368">
        <f t="shared" ref="S57:X57" si="10">SUM(S59,S97)</f>
        <v>16000</v>
      </c>
      <c r="T57" s="368">
        <f t="shared" si="10"/>
        <v>16000</v>
      </c>
      <c r="U57" s="368">
        <f t="shared" si="10"/>
        <v>16000</v>
      </c>
      <c r="V57" s="368">
        <f t="shared" si="10"/>
        <v>16000</v>
      </c>
      <c r="W57" s="285">
        <f t="shared" si="10"/>
        <v>12891</v>
      </c>
      <c r="X57" s="284">
        <f t="shared" si="10"/>
        <v>25000</v>
      </c>
      <c r="Y57" s="285">
        <f>SUM(Y97)</f>
        <v>25000</v>
      </c>
      <c r="Z57" s="284">
        <f>SUM(Z59,Z97)</f>
        <v>0</v>
      </c>
      <c r="AA57" s="284">
        <f>SUM(AA59,AA97)</f>
        <v>5000</v>
      </c>
      <c r="AB57" s="285">
        <f>SUM(AB97)</f>
        <v>1458</v>
      </c>
      <c r="AC57" s="284">
        <f>SUM(AC59,AC97)</f>
        <v>0</v>
      </c>
      <c r="AD57" s="284">
        <f>SUM(AD59,AD97)</f>
        <v>0</v>
      </c>
      <c r="AE57" s="286">
        <f>SUM(AE59,AE97)</f>
        <v>409404</v>
      </c>
      <c r="AF57" s="318">
        <f>SUM(AF59,AF97)</f>
        <v>409854</v>
      </c>
    </row>
    <row r="58" spans="1:32" s="1" customFormat="1" ht="12.75" customHeight="1" x14ac:dyDescent="0.2">
      <c r="A58" s="455" t="s">
        <v>56</v>
      </c>
      <c r="B58" s="456"/>
      <c r="C58" s="111"/>
      <c r="D58" s="111"/>
      <c r="E58" s="111"/>
      <c r="F58" s="111"/>
      <c r="G58" s="111"/>
      <c r="H58" s="256"/>
      <c r="I58" s="111"/>
      <c r="J58" s="111"/>
      <c r="K58" s="111"/>
      <c r="L58" s="111"/>
      <c r="M58" s="256"/>
      <c r="N58" s="111"/>
      <c r="O58" s="111"/>
      <c r="P58" s="111"/>
      <c r="Q58" s="111"/>
      <c r="R58" s="256"/>
      <c r="S58" s="366"/>
      <c r="T58" s="366"/>
      <c r="U58" s="366"/>
      <c r="V58" s="366"/>
      <c r="W58" s="256"/>
      <c r="X58" s="111"/>
      <c r="Y58" s="256"/>
      <c r="Z58" s="111"/>
      <c r="AA58" s="111"/>
      <c r="AB58" s="256"/>
      <c r="AC58" s="111"/>
      <c r="AD58" s="116"/>
      <c r="AE58" s="268"/>
      <c r="AF58" s="319"/>
    </row>
    <row r="59" spans="1:32" s="372" customFormat="1" ht="12.75" customHeight="1" x14ac:dyDescent="0.2">
      <c r="A59" s="370" t="s">
        <v>57</v>
      </c>
      <c r="B59" s="371"/>
      <c r="C59" s="367">
        <f>C60+C67+C94</f>
        <v>360357</v>
      </c>
      <c r="D59" s="367">
        <f>D60+D67+D94</f>
        <v>360357</v>
      </c>
      <c r="E59" s="367">
        <f t="shared" ref="E59:Q59" si="11">SUM(E60,E67,E94)</f>
        <v>356157</v>
      </c>
      <c r="F59" s="367">
        <f t="shared" si="11"/>
        <v>353657</v>
      </c>
      <c r="G59" s="367">
        <f t="shared" si="11"/>
        <v>353657</v>
      </c>
      <c r="H59" s="373">
        <f t="shared" si="11"/>
        <v>331568</v>
      </c>
      <c r="I59" s="367">
        <f t="shared" si="11"/>
        <v>344857</v>
      </c>
      <c r="J59" s="367">
        <f t="shared" si="11"/>
        <v>344857</v>
      </c>
      <c r="K59" s="367">
        <f t="shared" si="11"/>
        <v>344857</v>
      </c>
      <c r="L59" s="367">
        <f t="shared" si="11"/>
        <v>344857</v>
      </c>
      <c r="M59" s="373">
        <f t="shared" si="11"/>
        <v>325801</v>
      </c>
      <c r="N59" s="367">
        <f t="shared" si="11"/>
        <v>0</v>
      </c>
      <c r="O59" s="367">
        <f t="shared" si="11"/>
        <v>0</v>
      </c>
      <c r="P59" s="367">
        <f t="shared" si="11"/>
        <v>0</v>
      </c>
      <c r="Q59" s="367">
        <f t="shared" si="11"/>
        <v>0</v>
      </c>
      <c r="R59" s="373">
        <v>0</v>
      </c>
      <c r="S59" s="367">
        <f>SUM(S60,S67,S94)</f>
        <v>15500</v>
      </c>
      <c r="T59" s="367">
        <f>SUM(T60,T67,T94)</f>
        <v>15500</v>
      </c>
      <c r="U59" s="367">
        <f>SUM(U60,U67,U94)</f>
        <v>11300</v>
      </c>
      <c r="V59" s="367">
        <f>SUM(V60,V67,V94)</f>
        <v>8800</v>
      </c>
      <c r="W59" s="373">
        <f>SUM(W67)</f>
        <v>5767</v>
      </c>
      <c r="X59" s="367">
        <f>SUM(X60,X67,X94)</f>
        <v>0</v>
      </c>
      <c r="Y59" s="373"/>
      <c r="Z59" s="367">
        <f>SUM(Z60,Z67,Z94)</f>
        <v>0</v>
      </c>
      <c r="AA59" s="367">
        <f>SUM(AA60,AA67,AA94)</f>
        <v>0</v>
      </c>
      <c r="AB59" s="373">
        <v>0</v>
      </c>
      <c r="AC59" s="367">
        <f>SUM(AC60,AC67,AC94)</f>
        <v>0</v>
      </c>
      <c r="AD59" s="367">
        <f>SUM(AD60,AD67,AD94)</f>
        <v>0</v>
      </c>
      <c r="AE59" s="374">
        <f>SUM(AE60:AE95)</f>
        <v>368304</v>
      </c>
      <c r="AF59" s="375">
        <f>SUM(AF60:AF95)</f>
        <v>368754</v>
      </c>
    </row>
    <row r="60" spans="1:32" s="1" customFormat="1" ht="12.75" customHeight="1" x14ac:dyDescent="0.2">
      <c r="A60" s="311">
        <v>31</v>
      </c>
      <c r="B60" s="5" t="s">
        <v>11</v>
      </c>
      <c r="C60" s="125">
        <f>SUM(C61:C65)</f>
        <v>267271</v>
      </c>
      <c r="D60" s="136">
        <f>SUM(D61:D65)</f>
        <v>267271</v>
      </c>
      <c r="E60" s="189">
        <f>SUM(E61:E65)</f>
        <v>267271</v>
      </c>
      <c r="F60" s="260">
        <f>SUM(F61:F65)</f>
        <v>267271</v>
      </c>
      <c r="G60" s="194">
        <f>SUM(G61,G63,G65)</f>
        <v>267275</v>
      </c>
      <c r="H60" s="257">
        <f>SUM(H61,H63,H65)</f>
        <v>267272</v>
      </c>
      <c r="I60" s="125">
        <f>SUM(I61:I65)</f>
        <v>267271</v>
      </c>
      <c r="J60" s="125">
        <f>SUM(J61:J65)</f>
        <v>267271</v>
      </c>
      <c r="K60" s="125">
        <f>SUM(K61:K65)</f>
        <v>267271</v>
      </c>
      <c r="L60" s="164">
        <f>SUM(L61,L63,L65)</f>
        <v>267275</v>
      </c>
      <c r="M60" s="257">
        <f>SUM(M61,M63,M65)</f>
        <v>267272</v>
      </c>
      <c r="N60" s="125">
        <f>SUM(N61:N65)</f>
        <v>0</v>
      </c>
      <c r="O60" s="125">
        <f>SUM(O61:O65)</f>
        <v>0</v>
      </c>
      <c r="P60" s="125">
        <f>SUM(P61:P65)</f>
        <v>0</v>
      </c>
      <c r="Q60" s="125"/>
      <c r="R60" s="257"/>
      <c r="S60" s="125">
        <f>SUM(S61:S65)</f>
        <v>0</v>
      </c>
      <c r="T60" s="125"/>
      <c r="U60" s="125">
        <f>SUM(U61:U65)</f>
        <v>0</v>
      </c>
      <c r="V60" s="125">
        <f>SUM(V61:V65)</f>
        <v>0</v>
      </c>
      <c r="W60" s="257"/>
      <c r="X60" s="125">
        <f>SUM(X61:X65)</f>
        <v>0</v>
      </c>
      <c r="Y60" s="257"/>
      <c r="Z60" s="125">
        <f>SUM(Z61:Z65)</f>
        <v>0</v>
      </c>
      <c r="AA60" s="125">
        <f>SUM(AA61:AA65)</f>
        <v>0</v>
      </c>
      <c r="AB60" s="257"/>
      <c r="AC60" s="125">
        <f>SUM(AC61:AC65)</f>
        <v>0</v>
      </c>
      <c r="AD60" s="125">
        <f>SUM(AD61:AD65)</f>
        <v>0</v>
      </c>
      <c r="AE60" s="275">
        <v>272372</v>
      </c>
      <c r="AF60" s="312">
        <v>273473</v>
      </c>
    </row>
    <row r="61" spans="1:32" s="343" customFormat="1" ht="12.75" customHeight="1" x14ac:dyDescent="0.2">
      <c r="A61" s="331">
        <v>311</v>
      </c>
      <c r="B61" s="332" t="s">
        <v>12</v>
      </c>
      <c r="C61" s="333">
        <v>216027</v>
      </c>
      <c r="D61" s="334">
        <v>216027</v>
      </c>
      <c r="E61" s="335">
        <v>216027</v>
      </c>
      <c r="F61" s="336">
        <v>216027</v>
      </c>
      <c r="G61" s="337">
        <v>216029</v>
      </c>
      <c r="H61" s="338">
        <v>216027</v>
      </c>
      <c r="I61" s="333">
        <v>216027</v>
      </c>
      <c r="J61" s="333">
        <v>216027</v>
      </c>
      <c r="K61" s="333">
        <v>216027</v>
      </c>
      <c r="L61" s="339">
        <v>216029</v>
      </c>
      <c r="M61" s="338">
        <v>216027</v>
      </c>
      <c r="N61" s="333"/>
      <c r="O61" s="333"/>
      <c r="P61" s="333"/>
      <c r="Q61" s="333"/>
      <c r="R61" s="338"/>
      <c r="S61" s="333"/>
      <c r="T61" s="333"/>
      <c r="U61" s="333"/>
      <c r="V61" s="333"/>
      <c r="W61" s="338"/>
      <c r="X61" s="333"/>
      <c r="Y61" s="338"/>
      <c r="Z61" s="333"/>
      <c r="AA61" s="339"/>
      <c r="AB61" s="338"/>
      <c r="AC61" s="333"/>
      <c r="AD61" s="333"/>
      <c r="AE61" s="340"/>
      <c r="AF61" s="341"/>
    </row>
    <row r="62" spans="1:32" s="1" customFormat="1" ht="12.75" customHeight="1" x14ac:dyDescent="0.2">
      <c r="A62" s="313">
        <v>3111</v>
      </c>
      <c r="B62" s="6" t="s">
        <v>140</v>
      </c>
      <c r="C62" s="126"/>
      <c r="D62" s="137"/>
      <c r="E62" s="190"/>
      <c r="F62" s="261"/>
      <c r="G62" s="195">
        <v>216029</v>
      </c>
      <c r="H62" s="258">
        <v>216027</v>
      </c>
      <c r="I62" s="126"/>
      <c r="J62" s="126"/>
      <c r="K62" s="126"/>
      <c r="L62" s="127">
        <v>216029</v>
      </c>
      <c r="M62" s="258">
        <v>217027</v>
      </c>
      <c r="N62" s="126"/>
      <c r="O62" s="126"/>
      <c r="P62" s="126"/>
      <c r="Q62" s="126"/>
      <c r="R62" s="258"/>
      <c r="S62" s="126"/>
      <c r="T62" s="126"/>
      <c r="U62" s="126"/>
      <c r="V62" s="126"/>
      <c r="W62" s="258"/>
      <c r="X62" s="126"/>
      <c r="Y62" s="258"/>
      <c r="Z62" s="126"/>
      <c r="AA62" s="127"/>
      <c r="AB62" s="258"/>
      <c r="AC62" s="126"/>
      <c r="AD62" s="126"/>
      <c r="AE62" s="275"/>
      <c r="AF62" s="312"/>
    </row>
    <row r="63" spans="1:32" s="343" customFormat="1" ht="12.75" customHeight="1" x14ac:dyDescent="0.2">
      <c r="A63" s="331">
        <v>312</v>
      </c>
      <c r="B63" s="332" t="s">
        <v>13</v>
      </c>
      <c r="C63" s="333">
        <v>15600</v>
      </c>
      <c r="D63" s="334">
        <v>15600</v>
      </c>
      <c r="E63" s="335">
        <v>15600</v>
      </c>
      <c r="F63" s="336">
        <v>15600</v>
      </c>
      <c r="G63" s="337">
        <v>15600</v>
      </c>
      <c r="H63" s="338">
        <v>15600</v>
      </c>
      <c r="I63" s="333">
        <v>15600</v>
      </c>
      <c r="J63" s="333">
        <v>15600</v>
      </c>
      <c r="K63" s="333">
        <v>15600</v>
      </c>
      <c r="L63" s="339">
        <v>15600</v>
      </c>
      <c r="M63" s="338">
        <v>15600</v>
      </c>
      <c r="N63" s="333"/>
      <c r="O63" s="333"/>
      <c r="P63" s="333"/>
      <c r="Q63" s="333"/>
      <c r="R63" s="338"/>
      <c r="S63" s="333"/>
      <c r="T63" s="333"/>
      <c r="U63" s="333"/>
      <c r="V63" s="333"/>
      <c r="W63" s="338"/>
      <c r="X63" s="333"/>
      <c r="Y63" s="338"/>
      <c r="Z63" s="333"/>
      <c r="AA63" s="339"/>
      <c r="AB63" s="338"/>
      <c r="AC63" s="333"/>
      <c r="AD63" s="333"/>
      <c r="AE63" s="340"/>
      <c r="AF63" s="341"/>
    </row>
    <row r="64" spans="1:32" s="1" customFormat="1" ht="12.75" customHeight="1" x14ac:dyDescent="0.2">
      <c r="A64" s="313">
        <v>3121</v>
      </c>
      <c r="B64" s="6" t="s">
        <v>13</v>
      </c>
      <c r="C64" s="126"/>
      <c r="D64" s="137"/>
      <c r="E64" s="190"/>
      <c r="F64" s="261"/>
      <c r="G64" s="195">
        <v>15600</v>
      </c>
      <c r="H64" s="258">
        <v>15600</v>
      </c>
      <c r="I64" s="126"/>
      <c r="J64" s="126"/>
      <c r="K64" s="126"/>
      <c r="L64" s="127">
        <v>15600</v>
      </c>
      <c r="M64" s="258">
        <v>15600</v>
      </c>
      <c r="N64" s="126"/>
      <c r="O64" s="126"/>
      <c r="P64" s="126"/>
      <c r="Q64" s="126"/>
      <c r="R64" s="258"/>
      <c r="S64" s="126"/>
      <c r="T64" s="126"/>
      <c r="U64" s="126"/>
      <c r="V64" s="126"/>
      <c r="W64" s="258"/>
      <c r="X64" s="126"/>
      <c r="Y64" s="258"/>
      <c r="Z64" s="126"/>
      <c r="AA64" s="127"/>
      <c r="AB64" s="258"/>
      <c r="AC64" s="126"/>
      <c r="AD64" s="126"/>
      <c r="AE64" s="275"/>
      <c r="AF64" s="312"/>
    </row>
    <row r="65" spans="1:37" s="343" customFormat="1" ht="12.75" customHeight="1" x14ac:dyDescent="0.2">
      <c r="A65" s="331">
        <v>313</v>
      </c>
      <c r="B65" s="332" t="s">
        <v>14</v>
      </c>
      <c r="C65" s="333">
        <v>35644</v>
      </c>
      <c r="D65" s="334">
        <v>35644</v>
      </c>
      <c r="E65" s="335">
        <v>35644</v>
      </c>
      <c r="F65" s="336">
        <v>35644</v>
      </c>
      <c r="G65" s="337">
        <v>35646</v>
      </c>
      <c r="H65" s="338">
        <v>35645</v>
      </c>
      <c r="I65" s="333">
        <v>35644</v>
      </c>
      <c r="J65" s="333">
        <v>35644</v>
      </c>
      <c r="K65" s="333">
        <v>35644</v>
      </c>
      <c r="L65" s="339">
        <v>35646</v>
      </c>
      <c r="M65" s="338">
        <v>35645</v>
      </c>
      <c r="N65" s="333"/>
      <c r="O65" s="333"/>
      <c r="P65" s="333"/>
      <c r="Q65" s="333"/>
      <c r="R65" s="338"/>
      <c r="S65" s="333"/>
      <c r="T65" s="333"/>
      <c r="U65" s="333"/>
      <c r="V65" s="333"/>
      <c r="W65" s="338"/>
      <c r="X65" s="333"/>
      <c r="Y65" s="338"/>
      <c r="Z65" s="333"/>
      <c r="AA65" s="339"/>
      <c r="AB65" s="338"/>
      <c r="AC65" s="333"/>
      <c r="AD65" s="333"/>
      <c r="AE65" s="340"/>
      <c r="AF65" s="341"/>
    </row>
    <row r="66" spans="1:37" s="1" customFormat="1" ht="30.75" customHeight="1" x14ac:dyDescent="0.2">
      <c r="A66" s="313">
        <v>3132</v>
      </c>
      <c r="B66" s="6" t="s">
        <v>118</v>
      </c>
      <c r="C66" s="126"/>
      <c r="D66" s="137"/>
      <c r="E66" s="190"/>
      <c r="F66" s="261"/>
      <c r="G66" s="195">
        <v>35646</v>
      </c>
      <c r="H66" s="258">
        <v>35645</v>
      </c>
      <c r="I66" s="126"/>
      <c r="J66" s="126"/>
      <c r="K66" s="126"/>
      <c r="L66" s="127">
        <v>35646</v>
      </c>
      <c r="M66" s="258">
        <v>35645</v>
      </c>
      <c r="N66" s="126"/>
      <c r="O66" s="126"/>
      <c r="P66" s="126"/>
      <c r="Q66" s="126"/>
      <c r="R66" s="258"/>
      <c r="S66" s="126"/>
      <c r="T66" s="126"/>
      <c r="U66" s="126"/>
      <c r="V66" s="126"/>
      <c r="W66" s="258"/>
      <c r="X66" s="126"/>
      <c r="Y66" s="258"/>
      <c r="Z66" s="126"/>
      <c r="AA66" s="127"/>
      <c r="AB66" s="258"/>
      <c r="AC66" s="126"/>
      <c r="AD66" s="126"/>
      <c r="AE66" s="275"/>
      <c r="AF66" s="312"/>
    </row>
    <row r="67" spans="1:37" s="1" customFormat="1" ht="12.75" customHeight="1" x14ac:dyDescent="0.2">
      <c r="A67" s="311">
        <v>32</v>
      </c>
      <c r="B67" s="5" t="s">
        <v>15</v>
      </c>
      <c r="C67" s="125">
        <f>SUM(C68:C88)</f>
        <v>91986</v>
      </c>
      <c r="D67" s="136">
        <f>SUM(D68:D88)</f>
        <v>91986</v>
      </c>
      <c r="E67" s="189">
        <f>SUM(E68:E88)</f>
        <v>87586</v>
      </c>
      <c r="F67" s="260">
        <f>SUM(F68:F88)</f>
        <v>85086</v>
      </c>
      <c r="G67" s="194">
        <f>SUM(G68,G72,G79,G86,G88)</f>
        <v>85082</v>
      </c>
      <c r="H67" s="257">
        <f>SUM(H68,H72,H79,H86,H88)</f>
        <v>63126</v>
      </c>
      <c r="I67" s="125">
        <f>SUM(I68:I88)</f>
        <v>76486</v>
      </c>
      <c r="J67" s="125">
        <f>SUM(J68:J88)</f>
        <v>76486</v>
      </c>
      <c r="K67" s="125">
        <f>SUM(K68:K88)</f>
        <v>76286</v>
      </c>
      <c r="L67" s="164">
        <f>SUM(L68,L72,L79,L88)</f>
        <v>76282</v>
      </c>
      <c r="M67" s="257">
        <f>SUM(M68,M72,M79,M88)</f>
        <v>57359</v>
      </c>
      <c r="N67" s="125">
        <f>SUM(N68:N88)</f>
        <v>0</v>
      </c>
      <c r="O67" s="125">
        <f>SUM(O68:O88)</f>
        <v>0</v>
      </c>
      <c r="P67" s="125">
        <f>SUM(P68:P88)</f>
        <v>0</v>
      </c>
      <c r="Q67" s="125"/>
      <c r="R67" s="257"/>
      <c r="S67" s="164">
        <f>SUM(S68:S88)</f>
        <v>15500</v>
      </c>
      <c r="T67" s="164">
        <f>SUM(T68:T88)</f>
        <v>15500</v>
      </c>
      <c r="U67" s="164">
        <f>SUM(U68:U88)</f>
        <v>11300</v>
      </c>
      <c r="V67" s="164">
        <f>SUM(V68,V72,V79,V86)</f>
        <v>8800</v>
      </c>
      <c r="W67" s="257">
        <f>SUM(W68,W72,W79,W86)</f>
        <v>5767</v>
      </c>
      <c r="X67" s="164">
        <f>SUM(X68:X88)</f>
        <v>0</v>
      </c>
      <c r="Y67" s="257"/>
      <c r="Z67" s="164">
        <f>SUM(Z68:Z88)</f>
        <v>0</v>
      </c>
      <c r="AA67" s="164">
        <f>SUM(AA68:AA88)</f>
        <v>0</v>
      </c>
      <c r="AB67" s="257">
        <v>0</v>
      </c>
      <c r="AC67" s="164">
        <f>SUM(AC68:AC88)</f>
        <v>0</v>
      </c>
      <c r="AD67" s="164">
        <f>SUM(AD68:AD88)</f>
        <v>0</v>
      </c>
      <c r="AE67" s="275">
        <v>94730</v>
      </c>
      <c r="AF67" s="312">
        <v>94080</v>
      </c>
      <c r="AJ67" s="141"/>
    </row>
    <row r="68" spans="1:37" s="343" customFormat="1" x14ac:dyDescent="0.2">
      <c r="A68" s="331">
        <v>321</v>
      </c>
      <c r="B68" s="332" t="s">
        <v>16</v>
      </c>
      <c r="C68" s="333">
        <v>26276</v>
      </c>
      <c r="D68" s="334">
        <v>28376</v>
      </c>
      <c r="E68" s="335">
        <v>24376</v>
      </c>
      <c r="F68" s="336">
        <v>22876</v>
      </c>
      <c r="G68" s="337">
        <f>SUM(G69:G71)</f>
        <v>22876</v>
      </c>
      <c r="H68" s="338">
        <f>SUM(H69:H71)</f>
        <v>21328</v>
      </c>
      <c r="I68" s="339">
        <v>19276</v>
      </c>
      <c r="J68" s="339">
        <v>19876</v>
      </c>
      <c r="K68" s="339">
        <v>19876</v>
      </c>
      <c r="L68" s="339">
        <f>SUM(L69:L71)</f>
        <v>19876</v>
      </c>
      <c r="M68" s="338">
        <f>SUM(M69:M71)</f>
        <v>18676</v>
      </c>
      <c r="N68" s="339"/>
      <c r="O68" s="339"/>
      <c r="P68" s="339"/>
      <c r="Q68" s="339"/>
      <c r="R68" s="338"/>
      <c r="S68" s="339">
        <v>7000</v>
      </c>
      <c r="T68" s="339">
        <v>8500</v>
      </c>
      <c r="U68" s="339">
        <v>4500</v>
      </c>
      <c r="V68" s="339">
        <v>3000</v>
      </c>
      <c r="W68" s="338">
        <f>SUM(W69)</f>
        <v>2652</v>
      </c>
      <c r="X68" s="339"/>
      <c r="Y68" s="338"/>
      <c r="Z68" s="339"/>
      <c r="AA68" s="339"/>
      <c r="AB68" s="338"/>
      <c r="AC68" s="333"/>
      <c r="AD68" s="333"/>
      <c r="AE68" s="340"/>
      <c r="AF68" s="341"/>
      <c r="AI68" s="351"/>
      <c r="AJ68" s="352"/>
    </row>
    <row r="69" spans="1:37" s="1" customFormat="1" x14ac:dyDescent="0.2">
      <c r="A69" s="313">
        <v>3211</v>
      </c>
      <c r="B69" s="6" t="s">
        <v>119</v>
      </c>
      <c r="C69" s="126"/>
      <c r="D69" s="137"/>
      <c r="E69" s="190"/>
      <c r="F69" s="261"/>
      <c r="G69" s="195">
        <v>3000</v>
      </c>
      <c r="H69" s="258">
        <v>2652</v>
      </c>
      <c r="I69" s="127"/>
      <c r="J69" s="127"/>
      <c r="K69" s="127"/>
      <c r="L69" s="127">
        <v>0</v>
      </c>
      <c r="M69" s="258">
        <v>0</v>
      </c>
      <c r="N69" s="127"/>
      <c r="O69" s="127"/>
      <c r="P69" s="127"/>
      <c r="Q69" s="127"/>
      <c r="R69" s="258"/>
      <c r="S69" s="127"/>
      <c r="T69" s="127"/>
      <c r="U69" s="127"/>
      <c r="V69" s="127">
        <v>3000</v>
      </c>
      <c r="W69" s="258">
        <v>2652</v>
      </c>
      <c r="X69" s="127"/>
      <c r="Y69" s="258"/>
      <c r="Z69" s="127"/>
      <c r="AA69" s="127"/>
      <c r="AB69" s="258"/>
      <c r="AC69" s="126"/>
      <c r="AD69" s="126"/>
      <c r="AE69" s="275"/>
      <c r="AF69" s="312"/>
      <c r="AI69" s="269"/>
      <c r="AJ69" s="270"/>
    </row>
    <row r="70" spans="1:37" s="1" customFormat="1" ht="25.5" x14ac:dyDescent="0.2">
      <c r="A70" s="313">
        <v>3212</v>
      </c>
      <c r="B70" s="6" t="s">
        <v>120</v>
      </c>
      <c r="C70" s="126"/>
      <c r="D70" s="137"/>
      <c r="E70" s="190"/>
      <c r="F70" s="261"/>
      <c r="G70" s="195">
        <v>15700</v>
      </c>
      <c r="H70" s="258">
        <v>15690</v>
      </c>
      <c r="I70" s="127"/>
      <c r="J70" s="127"/>
      <c r="K70" s="127"/>
      <c r="L70" s="127">
        <v>15700</v>
      </c>
      <c r="M70" s="258">
        <v>15690</v>
      </c>
      <c r="N70" s="127"/>
      <c r="O70" s="127"/>
      <c r="P70" s="127"/>
      <c r="Q70" s="127"/>
      <c r="R70" s="258"/>
      <c r="S70" s="127"/>
      <c r="T70" s="127"/>
      <c r="U70" s="127"/>
      <c r="V70" s="127"/>
      <c r="W70" s="258"/>
      <c r="X70" s="127"/>
      <c r="Y70" s="258"/>
      <c r="Z70" s="127"/>
      <c r="AA70" s="127"/>
      <c r="AB70" s="258"/>
      <c r="AC70" s="126"/>
      <c r="AD70" s="126"/>
      <c r="AE70" s="275"/>
      <c r="AF70" s="312"/>
      <c r="AI70" s="269"/>
      <c r="AJ70" s="270"/>
    </row>
    <row r="71" spans="1:37" s="1" customFormat="1" x14ac:dyDescent="0.2">
      <c r="A71" s="313">
        <v>3213</v>
      </c>
      <c r="B71" s="6" t="s">
        <v>121</v>
      </c>
      <c r="C71" s="126"/>
      <c r="D71" s="137"/>
      <c r="E71" s="190"/>
      <c r="F71" s="261"/>
      <c r="G71" s="195">
        <v>4176</v>
      </c>
      <c r="H71" s="258">
        <v>2986</v>
      </c>
      <c r="I71" s="127"/>
      <c r="J71" s="127"/>
      <c r="K71" s="127"/>
      <c r="L71" s="127">
        <v>4176</v>
      </c>
      <c r="M71" s="258">
        <v>2986</v>
      </c>
      <c r="N71" s="127"/>
      <c r="O71" s="127"/>
      <c r="P71" s="127"/>
      <c r="Q71" s="127"/>
      <c r="R71" s="258"/>
      <c r="S71" s="127"/>
      <c r="T71" s="127"/>
      <c r="U71" s="127"/>
      <c r="V71" s="127"/>
      <c r="W71" s="258"/>
      <c r="X71" s="127"/>
      <c r="Y71" s="258"/>
      <c r="Z71" s="127"/>
      <c r="AA71" s="127"/>
      <c r="AB71" s="258"/>
      <c r="AC71" s="126"/>
      <c r="AD71" s="126"/>
      <c r="AE71" s="275"/>
      <c r="AF71" s="312"/>
      <c r="AI71" s="269"/>
      <c r="AJ71" s="270"/>
    </row>
    <row r="72" spans="1:37" s="343" customFormat="1" x14ac:dyDescent="0.2">
      <c r="A72" s="331">
        <v>322</v>
      </c>
      <c r="B72" s="332" t="s">
        <v>17</v>
      </c>
      <c r="C72" s="333">
        <v>31400</v>
      </c>
      <c r="D72" s="334">
        <v>29900</v>
      </c>
      <c r="E72" s="335">
        <v>29900</v>
      </c>
      <c r="F72" s="336">
        <v>29900</v>
      </c>
      <c r="G72" s="337">
        <f>SUM(G73:G78)</f>
        <v>29900</v>
      </c>
      <c r="H72" s="338">
        <f>SUM(H73:H78)</f>
        <v>23339</v>
      </c>
      <c r="I72" s="339">
        <v>27400</v>
      </c>
      <c r="J72" s="339">
        <v>27400</v>
      </c>
      <c r="K72" s="339">
        <v>26300</v>
      </c>
      <c r="L72" s="339">
        <f>SUM(L73:L78)</f>
        <v>26300</v>
      </c>
      <c r="M72" s="338">
        <f>SUM(M73:M78)</f>
        <v>20224</v>
      </c>
      <c r="N72" s="339"/>
      <c r="O72" s="339"/>
      <c r="P72" s="339"/>
      <c r="Q72" s="339"/>
      <c r="R72" s="338"/>
      <c r="S72" s="339">
        <v>4000</v>
      </c>
      <c r="T72" s="339">
        <v>2500</v>
      </c>
      <c r="U72" s="339">
        <v>3600</v>
      </c>
      <c r="V72" s="339">
        <v>3600</v>
      </c>
      <c r="W72" s="338">
        <v>3115</v>
      </c>
      <c r="X72" s="339"/>
      <c r="Y72" s="338"/>
      <c r="Z72" s="339"/>
      <c r="AA72" s="339"/>
      <c r="AB72" s="338"/>
      <c r="AC72" s="333"/>
      <c r="AD72" s="333"/>
      <c r="AE72" s="340"/>
      <c r="AF72" s="341"/>
      <c r="AI72" s="353"/>
    </row>
    <row r="73" spans="1:37" s="1" customFormat="1" ht="25.5" x14ac:dyDescent="0.2">
      <c r="A73" s="313">
        <v>3221</v>
      </c>
      <c r="B73" s="6" t="s">
        <v>122</v>
      </c>
      <c r="C73" s="126"/>
      <c r="D73" s="137"/>
      <c r="E73" s="190"/>
      <c r="F73" s="261"/>
      <c r="G73" s="195">
        <v>10980</v>
      </c>
      <c r="H73" s="258">
        <v>9168</v>
      </c>
      <c r="I73" s="127"/>
      <c r="J73" s="127"/>
      <c r="K73" s="127"/>
      <c r="L73" s="127">
        <v>8740</v>
      </c>
      <c r="M73" s="258">
        <v>6928</v>
      </c>
      <c r="N73" s="127"/>
      <c r="O73" s="127"/>
      <c r="P73" s="127"/>
      <c r="Q73" s="127"/>
      <c r="R73" s="258"/>
      <c r="S73" s="127"/>
      <c r="T73" s="127"/>
      <c r="U73" s="127"/>
      <c r="V73" s="127">
        <v>2240</v>
      </c>
      <c r="W73" s="258">
        <v>2240</v>
      </c>
      <c r="X73" s="127"/>
      <c r="Y73" s="258"/>
      <c r="Z73" s="127"/>
      <c r="AA73" s="127"/>
      <c r="AB73" s="258"/>
      <c r="AC73" s="126"/>
      <c r="AD73" s="126"/>
      <c r="AE73" s="275"/>
      <c r="AF73" s="312"/>
      <c r="AI73" s="270"/>
    </row>
    <row r="74" spans="1:37" s="1" customFormat="1" x14ac:dyDescent="0.2">
      <c r="A74" s="313">
        <v>3222</v>
      </c>
      <c r="B74" s="6" t="s">
        <v>141</v>
      </c>
      <c r="C74" s="126"/>
      <c r="D74" s="137"/>
      <c r="E74" s="190"/>
      <c r="F74" s="261"/>
      <c r="G74" s="195">
        <v>2260</v>
      </c>
      <c r="H74" s="258">
        <v>875</v>
      </c>
      <c r="I74" s="127"/>
      <c r="J74" s="127"/>
      <c r="K74" s="127"/>
      <c r="L74" s="127">
        <v>900</v>
      </c>
      <c r="M74" s="258">
        <v>0</v>
      </c>
      <c r="N74" s="127"/>
      <c r="O74" s="127"/>
      <c r="P74" s="127"/>
      <c r="Q74" s="127"/>
      <c r="R74" s="258"/>
      <c r="S74" s="127"/>
      <c r="T74" s="127"/>
      <c r="U74" s="127"/>
      <c r="V74" s="127">
        <v>1360</v>
      </c>
      <c r="W74" s="258">
        <v>875</v>
      </c>
      <c r="X74" s="127"/>
      <c r="Y74" s="258"/>
      <c r="Z74" s="127"/>
      <c r="AA74" s="127"/>
      <c r="AB74" s="258"/>
      <c r="AC74" s="126"/>
      <c r="AD74" s="126"/>
      <c r="AE74" s="275"/>
      <c r="AF74" s="312"/>
      <c r="AI74" s="270"/>
    </row>
    <row r="75" spans="1:37" s="1" customFormat="1" x14ac:dyDescent="0.2">
      <c r="A75" s="313">
        <v>3223</v>
      </c>
      <c r="B75" s="6" t="s">
        <v>123</v>
      </c>
      <c r="C75" s="126"/>
      <c r="D75" s="137"/>
      <c r="E75" s="190"/>
      <c r="F75" s="261"/>
      <c r="G75" s="195">
        <v>13900</v>
      </c>
      <c r="H75" s="258">
        <v>13031</v>
      </c>
      <c r="I75" s="127"/>
      <c r="J75" s="127"/>
      <c r="K75" s="127"/>
      <c r="L75" s="127">
        <v>13900</v>
      </c>
      <c r="M75" s="258">
        <v>13031</v>
      </c>
      <c r="N75" s="127"/>
      <c r="O75" s="127"/>
      <c r="P75" s="127"/>
      <c r="Q75" s="127"/>
      <c r="R75" s="258"/>
      <c r="S75" s="127"/>
      <c r="T75" s="127"/>
      <c r="U75" s="127"/>
      <c r="V75" s="127"/>
      <c r="W75" s="258"/>
      <c r="X75" s="127"/>
      <c r="Y75" s="258"/>
      <c r="Z75" s="127"/>
      <c r="AA75" s="127"/>
      <c r="AB75" s="258"/>
      <c r="AC75" s="126"/>
      <c r="AD75" s="126"/>
      <c r="AE75" s="275"/>
      <c r="AF75" s="312"/>
      <c r="AI75" s="270"/>
    </row>
    <row r="76" spans="1:37" s="1" customFormat="1" ht="25.5" x14ac:dyDescent="0.2">
      <c r="A76" s="313">
        <v>3224</v>
      </c>
      <c r="B76" s="6" t="s">
        <v>124</v>
      </c>
      <c r="C76" s="126"/>
      <c r="D76" s="137"/>
      <c r="E76" s="190"/>
      <c r="F76" s="261"/>
      <c r="G76" s="195">
        <v>700</v>
      </c>
      <c r="H76" s="258">
        <v>0</v>
      </c>
      <c r="I76" s="127"/>
      <c r="J76" s="127"/>
      <c r="K76" s="127"/>
      <c r="L76" s="127">
        <v>700</v>
      </c>
      <c r="M76" s="258">
        <v>0</v>
      </c>
      <c r="N76" s="127"/>
      <c r="O76" s="127"/>
      <c r="P76" s="127"/>
      <c r="Q76" s="127"/>
      <c r="R76" s="258"/>
      <c r="S76" s="127"/>
      <c r="T76" s="127"/>
      <c r="U76" s="127"/>
      <c r="V76" s="127"/>
      <c r="W76" s="258"/>
      <c r="X76" s="127"/>
      <c r="Y76" s="258"/>
      <c r="Z76" s="127"/>
      <c r="AA76" s="127"/>
      <c r="AB76" s="258"/>
      <c r="AC76" s="126"/>
      <c r="AD76" s="126"/>
      <c r="AE76" s="275"/>
      <c r="AF76" s="312"/>
      <c r="AI76" s="270"/>
    </row>
    <row r="77" spans="1:37" s="1" customFormat="1" x14ac:dyDescent="0.2">
      <c r="A77" s="313">
        <v>3225</v>
      </c>
      <c r="B77" s="6" t="s">
        <v>125</v>
      </c>
      <c r="C77" s="126"/>
      <c r="D77" s="137"/>
      <c r="E77" s="190"/>
      <c r="F77" s="261"/>
      <c r="G77" s="195">
        <v>1460</v>
      </c>
      <c r="H77" s="258">
        <v>0</v>
      </c>
      <c r="I77" s="127"/>
      <c r="J77" s="127"/>
      <c r="K77" s="127"/>
      <c r="L77" s="127">
        <v>1460</v>
      </c>
      <c r="M77" s="258">
        <v>0</v>
      </c>
      <c r="N77" s="127"/>
      <c r="O77" s="127"/>
      <c r="P77" s="127"/>
      <c r="Q77" s="127"/>
      <c r="R77" s="258"/>
      <c r="S77" s="127"/>
      <c r="T77" s="127"/>
      <c r="U77" s="127"/>
      <c r="V77" s="127"/>
      <c r="W77" s="258"/>
      <c r="X77" s="127"/>
      <c r="Y77" s="258"/>
      <c r="Z77" s="127"/>
      <c r="AA77" s="127"/>
      <c r="AB77" s="258"/>
      <c r="AC77" s="126"/>
      <c r="AD77" s="126"/>
      <c r="AE77" s="275"/>
      <c r="AF77" s="312"/>
      <c r="AI77" s="270"/>
    </row>
    <row r="78" spans="1:37" s="1" customFormat="1" x14ac:dyDescent="0.2">
      <c r="A78" s="313">
        <v>3227</v>
      </c>
      <c r="B78" s="6" t="s">
        <v>126</v>
      </c>
      <c r="C78" s="126"/>
      <c r="D78" s="137"/>
      <c r="E78" s="190"/>
      <c r="F78" s="261"/>
      <c r="G78" s="195">
        <v>600</v>
      </c>
      <c r="H78" s="258">
        <v>265</v>
      </c>
      <c r="I78" s="127"/>
      <c r="J78" s="127"/>
      <c r="K78" s="127"/>
      <c r="L78" s="127">
        <v>600</v>
      </c>
      <c r="M78" s="258">
        <v>265</v>
      </c>
      <c r="N78" s="127"/>
      <c r="O78" s="127"/>
      <c r="P78" s="127"/>
      <c r="Q78" s="127"/>
      <c r="R78" s="258"/>
      <c r="S78" s="127"/>
      <c r="T78" s="127"/>
      <c r="U78" s="127"/>
      <c r="V78" s="127"/>
      <c r="W78" s="258"/>
      <c r="X78" s="127"/>
      <c r="Y78" s="258"/>
      <c r="Z78" s="127"/>
      <c r="AA78" s="127"/>
      <c r="AB78" s="258"/>
      <c r="AC78" s="126"/>
      <c r="AD78" s="126"/>
      <c r="AE78" s="275"/>
      <c r="AF78" s="312"/>
      <c r="AI78" s="270"/>
    </row>
    <row r="79" spans="1:37" s="343" customFormat="1" x14ac:dyDescent="0.2">
      <c r="A79" s="331">
        <v>323</v>
      </c>
      <c r="B79" s="332" t="s">
        <v>18</v>
      </c>
      <c r="C79" s="333">
        <v>27380</v>
      </c>
      <c r="D79" s="334">
        <v>26780</v>
      </c>
      <c r="E79" s="335">
        <v>26080</v>
      </c>
      <c r="F79" s="336">
        <v>25080</v>
      </c>
      <c r="G79" s="337">
        <f>SUM(G80:G85)</f>
        <v>25080</v>
      </c>
      <c r="H79" s="338">
        <f>SUM(H80:H85)</f>
        <v>15479</v>
      </c>
      <c r="I79" s="339">
        <v>24380</v>
      </c>
      <c r="J79" s="339">
        <v>23780</v>
      </c>
      <c r="K79" s="339">
        <v>23780</v>
      </c>
      <c r="L79" s="339">
        <f>SUM(L80:L85)</f>
        <v>23780</v>
      </c>
      <c r="M79" s="338">
        <f>SUM(M80:M85)</f>
        <v>15479</v>
      </c>
      <c r="N79" s="339"/>
      <c r="O79" s="339"/>
      <c r="P79" s="339"/>
      <c r="Q79" s="339"/>
      <c r="R79" s="338"/>
      <c r="S79" s="339">
        <v>3000</v>
      </c>
      <c r="T79" s="339">
        <v>3000</v>
      </c>
      <c r="U79" s="339">
        <v>2300</v>
      </c>
      <c r="V79" s="339">
        <v>1300</v>
      </c>
      <c r="W79" s="338">
        <v>0</v>
      </c>
      <c r="X79" s="339"/>
      <c r="Y79" s="338"/>
      <c r="Z79" s="339"/>
      <c r="AA79" s="339"/>
      <c r="AB79" s="338"/>
      <c r="AC79" s="333"/>
      <c r="AD79" s="333"/>
      <c r="AE79" s="340"/>
      <c r="AF79" s="341"/>
      <c r="AK79" s="354"/>
    </row>
    <row r="80" spans="1:37" s="1" customFormat="1" x14ac:dyDescent="0.2">
      <c r="A80" s="313">
        <v>3231</v>
      </c>
      <c r="B80" s="6" t="s">
        <v>127</v>
      </c>
      <c r="C80" s="126"/>
      <c r="D80" s="137"/>
      <c r="E80" s="190"/>
      <c r="F80" s="261"/>
      <c r="G80" s="195">
        <v>4330</v>
      </c>
      <c r="H80" s="258">
        <v>4000</v>
      </c>
      <c r="I80" s="127"/>
      <c r="J80" s="127"/>
      <c r="K80" s="127"/>
      <c r="L80" s="127">
        <v>4330</v>
      </c>
      <c r="M80" s="258">
        <v>4000</v>
      </c>
      <c r="N80" s="127"/>
      <c r="O80" s="127"/>
      <c r="P80" s="127"/>
      <c r="Q80" s="127"/>
      <c r="R80" s="258"/>
      <c r="S80" s="127"/>
      <c r="T80" s="127"/>
      <c r="U80" s="127"/>
      <c r="V80" s="127"/>
      <c r="W80" s="258"/>
      <c r="X80" s="127"/>
      <c r="Y80" s="258"/>
      <c r="Z80" s="127"/>
      <c r="AA80" s="127"/>
      <c r="AB80" s="258"/>
      <c r="AC80" s="126"/>
      <c r="AD80" s="126"/>
      <c r="AE80" s="275"/>
      <c r="AF80" s="312"/>
      <c r="AK80" s="270"/>
    </row>
    <row r="81" spans="1:37" s="1" customFormat="1" ht="25.5" x14ac:dyDescent="0.2">
      <c r="A81" s="313">
        <v>3232</v>
      </c>
      <c r="B81" s="6" t="s">
        <v>128</v>
      </c>
      <c r="C81" s="126"/>
      <c r="D81" s="137"/>
      <c r="E81" s="190"/>
      <c r="F81" s="261"/>
      <c r="G81" s="195">
        <v>6000</v>
      </c>
      <c r="H81" s="258">
        <v>618</v>
      </c>
      <c r="I81" s="127"/>
      <c r="J81" s="127"/>
      <c r="K81" s="127"/>
      <c r="L81" s="127">
        <v>6000</v>
      </c>
      <c r="M81" s="258">
        <v>618</v>
      </c>
      <c r="N81" s="127"/>
      <c r="O81" s="127"/>
      <c r="P81" s="127"/>
      <c r="Q81" s="127"/>
      <c r="R81" s="258"/>
      <c r="S81" s="127"/>
      <c r="T81" s="127"/>
      <c r="U81" s="127"/>
      <c r="V81" s="127"/>
      <c r="W81" s="258"/>
      <c r="X81" s="127"/>
      <c r="Y81" s="258"/>
      <c r="Z81" s="127"/>
      <c r="AA81" s="127"/>
      <c r="AB81" s="258"/>
      <c r="AC81" s="126"/>
      <c r="AD81" s="126"/>
      <c r="AE81" s="275"/>
      <c r="AF81" s="312"/>
      <c r="AK81" s="270"/>
    </row>
    <row r="82" spans="1:37" s="1" customFormat="1" x14ac:dyDescent="0.2">
      <c r="A82" s="313">
        <v>3234</v>
      </c>
      <c r="B82" s="6" t="s">
        <v>130</v>
      </c>
      <c r="C82" s="126"/>
      <c r="D82" s="137"/>
      <c r="E82" s="190"/>
      <c r="F82" s="261"/>
      <c r="G82" s="195">
        <v>3450</v>
      </c>
      <c r="H82" s="258">
        <v>3108</v>
      </c>
      <c r="I82" s="127"/>
      <c r="J82" s="127"/>
      <c r="K82" s="127"/>
      <c r="L82" s="127">
        <v>3450</v>
      </c>
      <c r="M82" s="258">
        <v>3108</v>
      </c>
      <c r="N82" s="127"/>
      <c r="O82" s="127"/>
      <c r="P82" s="127"/>
      <c r="Q82" s="127"/>
      <c r="R82" s="258"/>
      <c r="S82" s="127"/>
      <c r="T82" s="127"/>
      <c r="U82" s="127"/>
      <c r="V82" s="127"/>
      <c r="W82" s="258"/>
      <c r="X82" s="127"/>
      <c r="Y82" s="258"/>
      <c r="Z82" s="127"/>
      <c r="AA82" s="127"/>
      <c r="AB82" s="258"/>
      <c r="AC82" s="126"/>
      <c r="AD82" s="126"/>
      <c r="AE82" s="275"/>
      <c r="AF82" s="312"/>
      <c r="AK82" s="270"/>
    </row>
    <row r="83" spans="1:37" s="1" customFormat="1" x14ac:dyDescent="0.2">
      <c r="A83" s="313">
        <v>3237</v>
      </c>
      <c r="B83" s="6" t="s">
        <v>131</v>
      </c>
      <c r="C83" s="126"/>
      <c r="D83" s="137"/>
      <c r="E83" s="190"/>
      <c r="F83" s="261"/>
      <c r="G83" s="195">
        <v>2300</v>
      </c>
      <c r="H83" s="258">
        <v>312</v>
      </c>
      <c r="I83" s="127"/>
      <c r="J83" s="127"/>
      <c r="K83" s="127"/>
      <c r="L83" s="127">
        <v>1000</v>
      </c>
      <c r="M83" s="258">
        <v>312</v>
      </c>
      <c r="N83" s="127"/>
      <c r="O83" s="127"/>
      <c r="P83" s="127"/>
      <c r="Q83" s="127"/>
      <c r="R83" s="258"/>
      <c r="S83" s="127"/>
      <c r="T83" s="127"/>
      <c r="U83" s="127"/>
      <c r="V83" s="127">
        <v>1300</v>
      </c>
      <c r="W83" s="258">
        <v>0</v>
      </c>
      <c r="X83" s="127"/>
      <c r="Y83" s="258"/>
      <c r="Z83" s="127"/>
      <c r="AA83" s="127"/>
      <c r="AB83" s="258"/>
      <c r="AC83" s="126"/>
      <c r="AD83" s="126"/>
      <c r="AE83" s="275"/>
      <c r="AF83" s="312"/>
      <c r="AK83" s="270"/>
    </row>
    <row r="84" spans="1:37" s="1" customFormat="1" x14ac:dyDescent="0.2">
      <c r="A84" s="313">
        <v>3238</v>
      </c>
      <c r="B84" s="6" t="s">
        <v>132</v>
      </c>
      <c r="C84" s="126"/>
      <c r="D84" s="137"/>
      <c r="E84" s="190"/>
      <c r="F84" s="261"/>
      <c r="G84" s="195">
        <v>3000</v>
      </c>
      <c r="H84" s="258">
        <v>1941</v>
      </c>
      <c r="I84" s="127"/>
      <c r="J84" s="127"/>
      <c r="K84" s="127"/>
      <c r="L84" s="127">
        <v>3000</v>
      </c>
      <c r="M84" s="258">
        <v>1941</v>
      </c>
      <c r="N84" s="127"/>
      <c r="O84" s="127"/>
      <c r="P84" s="127"/>
      <c r="Q84" s="127"/>
      <c r="R84" s="258"/>
      <c r="S84" s="127"/>
      <c r="T84" s="127"/>
      <c r="U84" s="127"/>
      <c r="V84" s="127"/>
      <c r="W84" s="258"/>
      <c r="X84" s="127"/>
      <c r="Y84" s="258"/>
      <c r="Z84" s="127"/>
      <c r="AA84" s="127"/>
      <c r="AB84" s="258"/>
      <c r="AC84" s="126"/>
      <c r="AD84" s="126"/>
      <c r="AE84" s="275"/>
      <c r="AF84" s="312"/>
      <c r="AK84" s="270"/>
    </row>
    <row r="85" spans="1:37" s="1" customFormat="1" x14ac:dyDescent="0.2">
      <c r="A85" s="313">
        <v>3239</v>
      </c>
      <c r="B85" s="6" t="s">
        <v>133</v>
      </c>
      <c r="C85" s="126"/>
      <c r="D85" s="137"/>
      <c r="E85" s="190"/>
      <c r="F85" s="261"/>
      <c r="G85" s="195">
        <v>6000</v>
      </c>
      <c r="H85" s="258">
        <v>5500</v>
      </c>
      <c r="I85" s="127"/>
      <c r="J85" s="127"/>
      <c r="K85" s="127"/>
      <c r="L85" s="127">
        <v>6000</v>
      </c>
      <c r="M85" s="258">
        <v>5500</v>
      </c>
      <c r="N85" s="127"/>
      <c r="O85" s="127"/>
      <c r="P85" s="127"/>
      <c r="Q85" s="127"/>
      <c r="R85" s="258"/>
      <c r="S85" s="127"/>
      <c r="T85" s="127"/>
      <c r="U85" s="127"/>
      <c r="V85" s="127"/>
      <c r="W85" s="258"/>
      <c r="X85" s="127"/>
      <c r="Y85" s="258"/>
      <c r="Z85" s="127"/>
      <c r="AA85" s="127"/>
      <c r="AB85" s="258"/>
      <c r="AC85" s="126"/>
      <c r="AD85" s="126"/>
      <c r="AE85" s="275"/>
      <c r="AF85" s="312"/>
      <c r="AK85" s="270"/>
    </row>
    <row r="86" spans="1:37" s="343" customFormat="1" ht="15" customHeight="1" x14ac:dyDescent="0.2">
      <c r="A86" s="331">
        <v>324</v>
      </c>
      <c r="B86" s="355" t="s">
        <v>58</v>
      </c>
      <c r="C86" s="333">
        <v>1500</v>
      </c>
      <c r="D86" s="334">
        <v>1500</v>
      </c>
      <c r="E86" s="335">
        <v>900</v>
      </c>
      <c r="F86" s="336">
        <v>900</v>
      </c>
      <c r="G86" s="337">
        <v>900</v>
      </c>
      <c r="H86" s="338">
        <v>0</v>
      </c>
      <c r="I86" s="339"/>
      <c r="J86" s="339"/>
      <c r="K86" s="339"/>
      <c r="L86" s="339">
        <v>0</v>
      </c>
      <c r="M86" s="338">
        <v>0</v>
      </c>
      <c r="N86" s="339"/>
      <c r="O86" s="339"/>
      <c r="P86" s="339"/>
      <c r="Q86" s="339"/>
      <c r="R86" s="338"/>
      <c r="S86" s="339">
        <v>1500</v>
      </c>
      <c r="T86" s="339">
        <v>1500</v>
      </c>
      <c r="U86" s="339">
        <v>900</v>
      </c>
      <c r="V86" s="339">
        <v>900</v>
      </c>
      <c r="W86" s="338">
        <v>0</v>
      </c>
      <c r="X86" s="333"/>
      <c r="Y86" s="338"/>
      <c r="Z86" s="333"/>
      <c r="AA86" s="339"/>
      <c r="AB86" s="338"/>
      <c r="AC86" s="333"/>
      <c r="AD86" s="333"/>
      <c r="AE86" s="340"/>
      <c r="AF86" s="341"/>
      <c r="AJ86" s="356"/>
    </row>
    <row r="87" spans="1:37" s="1" customFormat="1" ht="15" customHeight="1" x14ac:dyDescent="0.2">
      <c r="A87" s="313">
        <v>3241</v>
      </c>
      <c r="B87" s="276" t="s">
        <v>58</v>
      </c>
      <c r="C87" s="126"/>
      <c r="D87" s="137"/>
      <c r="E87" s="190"/>
      <c r="F87" s="261"/>
      <c r="G87" s="195">
        <v>900</v>
      </c>
      <c r="H87" s="258">
        <v>0</v>
      </c>
      <c r="I87" s="127"/>
      <c r="J87" s="127"/>
      <c r="K87" s="127"/>
      <c r="L87" s="127">
        <v>0</v>
      </c>
      <c r="M87" s="258">
        <v>0</v>
      </c>
      <c r="N87" s="127"/>
      <c r="O87" s="127"/>
      <c r="P87" s="127"/>
      <c r="Q87" s="127"/>
      <c r="R87" s="258"/>
      <c r="S87" s="127"/>
      <c r="T87" s="127"/>
      <c r="U87" s="127"/>
      <c r="V87" s="127">
        <v>900</v>
      </c>
      <c r="W87" s="258">
        <v>0</v>
      </c>
      <c r="X87" s="126"/>
      <c r="Y87" s="258"/>
      <c r="Z87" s="126"/>
      <c r="AA87" s="127"/>
      <c r="AB87" s="258"/>
      <c r="AC87" s="126"/>
      <c r="AD87" s="126"/>
      <c r="AE87" s="275"/>
      <c r="AF87" s="312"/>
      <c r="AJ87" s="270"/>
    </row>
    <row r="88" spans="1:37" s="343" customFormat="1" x14ac:dyDescent="0.2">
      <c r="A88" s="331">
        <v>329</v>
      </c>
      <c r="B88" s="344" t="s">
        <v>60</v>
      </c>
      <c r="C88" s="333">
        <v>5430</v>
      </c>
      <c r="D88" s="334">
        <v>5430</v>
      </c>
      <c r="E88" s="335">
        <v>6330</v>
      </c>
      <c r="F88" s="336">
        <v>6330</v>
      </c>
      <c r="G88" s="337">
        <f>SUM(G89:G93)</f>
        <v>6326</v>
      </c>
      <c r="H88" s="338">
        <f>SUM(H89:H93)</f>
        <v>2980</v>
      </c>
      <c r="I88" s="339">
        <v>5430</v>
      </c>
      <c r="J88" s="339">
        <v>5430</v>
      </c>
      <c r="K88" s="339">
        <v>6330</v>
      </c>
      <c r="L88" s="339">
        <f>SUM(L89:L93)</f>
        <v>6326</v>
      </c>
      <c r="M88" s="338">
        <f>SUM(M89:M93)</f>
        <v>2980</v>
      </c>
      <c r="N88" s="345"/>
      <c r="O88" s="345"/>
      <c r="P88" s="345"/>
      <c r="Q88" s="345"/>
      <c r="R88" s="346"/>
      <c r="S88" s="339"/>
      <c r="T88" s="339"/>
      <c r="U88" s="339"/>
      <c r="V88" s="333"/>
      <c r="W88" s="338"/>
      <c r="X88" s="345"/>
      <c r="Y88" s="346"/>
      <c r="Z88" s="345"/>
      <c r="AA88" s="347"/>
      <c r="AB88" s="346"/>
      <c r="AC88" s="345"/>
      <c r="AD88" s="345"/>
      <c r="AE88" s="340"/>
      <c r="AF88" s="341"/>
    </row>
    <row r="89" spans="1:37" s="1" customFormat="1" x14ac:dyDescent="0.2">
      <c r="A89" s="313">
        <v>3292</v>
      </c>
      <c r="B89" s="277" t="s">
        <v>134</v>
      </c>
      <c r="C89" s="126"/>
      <c r="D89" s="137"/>
      <c r="E89" s="190"/>
      <c r="F89" s="261"/>
      <c r="G89" s="195">
        <v>2500</v>
      </c>
      <c r="H89" s="258">
        <v>2156</v>
      </c>
      <c r="I89" s="127"/>
      <c r="J89" s="127"/>
      <c r="K89" s="127"/>
      <c r="L89" s="127">
        <v>2500</v>
      </c>
      <c r="M89" s="258">
        <v>2156</v>
      </c>
      <c r="N89" s="125"/>
      <c r="O89" s="125"/>
      <c r="P89" s="125"/>
      <c r="Q89" s="125"/>
      <c r="R89" s="257"/>
      <c r="S89" s="127"/>
      <c r="T89" s="127"/>
      <c r="U89" s="127"/>
      <c r="V89" s="126"/>
      <c r="W89" s="258"/>
      <c r="X89" s="125"/>
      <c r="Y89" s="257"/>
      <c r="Z89" s="125"/>
      <c r="AA89" s="164"/>
      <c r="AB89" s="257"/>
      <c r="AC89" s="125"/>
      <c r="AD89" s="125"/>
      <c r="AE89" s="275"/>
      <c r="AF89" s="312"/>
    </row>
    <row r="90" spans="1:37" s="1" customFormat="1" x14ac:dyDescent="0.2">
      <c r="A90" s="313">
        <v>3293</v>
      </c>
      <c r="B90" s="277" t="s">
        <v>135</v>
      </c>
      <c r="C90" s="126"/>
      <c r="D90" s="137"/>
      <c r="E90" s="190"/>
      <c r="F90" s="261"/>
      <c r="G90" s="195">
        <v>2996</v>
      </c>
      <c r="H90" s="258">
        <v>0</v>
      </c>
      <c r="I90" s="127"/>
      <c r="J90" s="127"/>
      <c r="K90" s="127"/>
      <c r="L90" s="127">
        <v>2996</v>
      </c>
      <c r="M90" s="258">
        <v>0</v>
      </c>
      <c r="N90" s="125"/>
      <c r="O90" s="125"/>
      <c r="P90" s="125"/>
      <c r="Q90" s="125"/>
      <c r="R90" s="257"/>
      <c r="S90" s="127"/>
      <c r="T90" s="127"/>
      <c r="U90" s="127"/>
      <c r="V90" s="126"/>
      <c r="W90" s="258"/>
      <c r="X90" s="125"/>
      <c r="Y90" s="257"/>
      <c r="Z90" s="125"/>
      <c r="AA90" s="164"/>
      <c r="AB90" s="257"/>
      <c r="AC90" s="125"/>
      <c r="AD90" s="125"/>
      <c r="AE90" s="275"/>
      <c r="AF90" s="312"/>
    </row>
    <row r="91" spans="1:37" s="1" customFormat="1" x14ac:dyDescent="0.2">
      <c r="A91" s="313">
        <v>3294</v>
      </c>
      <c r="B91" s="277" t="s">
        <v>142</v>
      </c>
      <c r="C91" s="126"/>
      <c r="D91" s="137"/>
      <c r="E91" s="190"/>
      <c r="F91" s="261"/>
      <c r="G91" s="195">
        <v>100</v>
      </c>
      <c r="H91" s="258">
        <v>100</v>
      </c>
      <c r="I91" s="127"/>
      <c r="J91" s="127"/>
      <c r="K91" s="127"/>
      <c r="L91" s="127">
        <v>100</v>
      </c>
      <c r="M91" s="258">
        <v>100</v>
      </c>
      <c r="N91" s="125"/>
      <c r="O91" s="125"/>
      <c r="P91" s="125"/>
      <c r="Q91" s="125"/>
      <c r="R91" s="257"/>
      <c r="S91" s="127"/>
      <c r="T91" s="127"/>
      <c r="U91" s="127"/>
      <c r="V91" s="126"/>
      <c r="W91" s="258"/>
      <c r="X91" s="125"/>
      <c r="Y91" s="257"/>
      <c r="Z91" s="125"/>
      <c r="AA91" s="164"/>
      <c r="AB91" s="257"/>
      <c r="AC91" s="125"/>
      <c r="AD91" s="125"/>
      <c r="AE91" s="275"/>
      <c r="AF91" s="312"/>
    </row>
    <row r="92" spans="1:37" s="1" customFormat="1" x14ac:dyDescent="0.2">
      <c r="A92" s="313">
        <v>3295</v>
      </c>
      <c r="B92" s="277" t="s">
        <v>136</v>
      </c>
      <c r="C92" s="126"/>
      <c r="D92" s="137"/>
      <c r="E92" s="190"/>
      <c r="F92" s="261"/>
      <c r="G92" s="195">
        <v>480</v>
      </c>
      <c r="H92" s="258">
        <v>480</v>
      </c>
      <c r="I92" s="127"/>
      <c r="J92" s="127"/>
      <c r="K92" s="127"/>
      <c r="L92" s="127">
        <v>480</v>
      </c>
      <c r="M92" s="258">
        <v>480</v>
      </c>
      <c r="N92" s="125"/>
      <c r="O92" s="125"/>
      <c r="P92" s="125"/>
      <c r="Q92" s="125"/>
      <c r="R92" s="257"/>
      <c r="S92" s="127"/>
      <c r="T92" s="127"/>
      <c r="U92" s="127"/>
      <c r="V92" s="126"/>
      <c r="W92" s="258"/>
      <c r="X92" s="125"/>
      <c r="Y92" s="257"/>
      <c r="Z92" s="125"/>
      <c r="AA92" s="164"/>
      <c r="AB92" s="257"/>
      <c r="AC92" s="125"/>
      <c r="AD92" s="125"/>
      <c r="AE92" s="275"/>
      <c r="AF92" s="312"/>
    </row>
    <row r="93" spans="1:37" s="1" customFormat="1" x14ac:dyDescent="0.2">
      <c r="A93" s="313">
        <v>3299</v>
      </c>
      <c r="B93" s="277" t="s">
        <v>60</v>
      </c>
      <c r="C93" s="126"/>
      <c r="D93" s="137"/>
      <c r="E93" s="190"/>
      <c r="F93" s="261"/>
      <c r="G93" s="195">
        <v>250</v>
      </c>
      <c r="H93" s="258">
        <v>244</v>
      </c>
      <c r="I93" s="127"/>
      <c r="J93" s="127"/>
      <c r="K93" s="127"/>
      <c r="L93" s="127">
        <v>250</v>
      </c>
      <c r="M93" s="258">
        <v>244</v>
      </c>
      <c r="N93" s="125"/>
      <c r="O93" s="125"/>
      <c r="P93" s="125"/>
      <c r="Q93" s="125"/>
      <c r="R93" s="257"/>
      <c r="S93" s="127"/>
      <c r="T93" s="127"/>
      <c r="U93" s="127"/>
      <c r="V93" s="126"/>
      <c r="W93" s="258"/>
      <c r="X93" s="125"/>
      <c r="Y93" s="257"/>
      <c r="Z93" s="125"/>
      <c r="AA93" s="164"/>
      <c r="AB93" s="257"/>
      <c r="AC93" s="125"/>
      <c r="AD93" s="125"/>
      <c r="AE93" s="275"/>
      <c r="AF93" s="312"/>
    </row>
    <row r="94" spans="1:37" x14ac:dyDescent="0.2">
      <c r="A94" s="311">
        <v>34</v>
      </c>
      <c r="B94" s="5" t="s">
        <v>19</v>
      </c>
      <c r="C94" s="125">
        <f>SUM(C95)</f>
        <v>1100</v>
      </c>
      <c r="D94" s="136">
        <f>SUM(D95)</f>
        <v>1100</v>
      </c>
      <c r="E94" s="189">
        <f>SUM(E95)</f>
        <v>1300</v>
      </c>
      <c r="F94" s="260">
        <f t="shared" ref="F94:AD94" si="12">SUM(F95)</f>
        <v>1300</v>
      </c>
      <c r="G94" s="194">
        <f t="shared" si="12"/>
        <v>1300</v>
      </c>
      <c r="H94" s="257">
        <f>SUM(H95)</f>
        <v>1170</v>
      </c>
      <c r="I94" s="164">
        <f t="shared" si="12"/>
        <v>1100</v>
      </c>
      <c r="J94" s="164">
        <f t="shared" si="12"/>
        <v>1100</v>
      </c>
      <c r="K94" s="164">
        <f t="shared" si="12"/>
        <v>1300</v>
      </c>
      <c r="L94" s="164">
        <v>1300</v>
      </c>
      <c r="M94" s="257">
        <f>SUM(M95)</f>
        <v>1170</v>
      </c>
      <c r="N94" s="164">
        <f t="shared" si="12"/>
        <v>0</v>
      </c>
      <c r="O94" s="164">
        <f t="shared" si="12"/>
        <v>0</v>
      </c>
      <c r="P94" s="164">
        <f t="shared" si="12"/>
        <v>0</v>
      </c>
      <c r="Q94" s="164"/>
      <c r="R94" s="257"/>
      <c r="S94" s="164">
        <f t="shared" si="12"/>
        <v>0</v>
      </c>
      <c r="T94" s="164"/>
      <c r="U94" s="164">
        <f t="shared" si="12"/>
        <v>0</v>
      </c>
      <c r="V94" s="164">
        <f t="shared" si="12"/>
        <v>0</v>
      </c>
      <c r="W94" s="257">
        <v>0</v>
      </c>
      <c r="X94" s="164">
        <f t="shared" si="12"/>
        <v>0</v>
      </c>
      <c r="Y94" s="257"/>
      <c r="Z94" s="164">
        <f t="shared" si="12"/>
        <v>0</v>
      </c>
      <c r="AA94" s="164">
        <f t="shared" si="12"/>
        <v>0</v>
      </c>
      <c r="AB94" s="257">
        <v>0</v>
      </c>
      <c r="AC94" s="164">
        <f t="shared" si="12"/>
        <v>0</v>
      </c>
      <c r="AD94" s="164">
        <f t="shared" si="12"/>
        <v>0</v>
      </c>
      <c r="AE94" s="275">
        <v>1202</v>
      </c>
      <c r="AF94" s="312">
        <v>1201</v>
      </c>
    </row>
    <row r="95" spans="1:37" s="342" customFormat="1" x14ac:dyDescent="0.2">
      <c r="A95" s="331">
        <v>343</v>
      </c>
      <c r="B95" s="332" t="s">
        <v>20</v>
      </c>
      <c r="C95" s="333">
        <v>1100</v>
      </c>
      <c r="D95" s="334">
        <v>1100</v>
      </c>
      <c r="E95" s="335">
        <v>1300</v>
      </c>
      <c r="F95" s="336">
        <v>1300</v>
      </c>
      <c r="G95" s="337">
        <v>1300</v>
      </c>
      <c r="H95" s="338">
        <v>1170</v>
      </c>
      <c r="I95" s="339">
        <v>1100</v>
      </c>
      <c r="J95" s="339">
        <v>1100</v>
      </c>
      <c r="K95" s="339">
        <v>1300</v>
      </c>
      <c r="L95" s="339">
        <v>1300</v>
      </c>
      <c r="M95" s="338">
        <v>1170</v>
      </c>
      <c r="N95" s="333"/>
      <c r="O95" s="333"/>
      <c r="P95" s="333"/>
      <c r="Q95" s="333"/>
      <c r="R95" s="338"/>
      <c r="S95" s="333"/>
      <c r="T95" s="333"/>
      <c r="U95" s="333"/>
      <c r="V95" s="333"/>
      <c r="W95" s="338">
        <v>0</v>
      </c>
      <c r="X95" s="333"/>
      <c r="Y95" s="338"/>
      <c r="Z95" s="333"/>
      <c r="AA95" s="339"/>
      <c r="AB95" s="338"/>
      <c r="AC95" s="333"/>
      <c r="AD95" s="333"/>
      <c r="AE95" s="340"/>
      <c r="AF95" s="341"/>
    </row>
    <row r="96" spans="1:37" ht="25.5" x14ac:dyDescent="0.2">
      <c r="A96" s="313">
        <v>3431</v>
      </c>
      <c r="B96" s="6" t="s">
        <v>137</v>
      </c>
      <c r="C96" s="126"/>
      <c r="D96" s="137"/>
      <c r="E96" s="190"/>
      <c r="F96" s="261"/>
      <c r="G96" s="195">
        <v>1300</v>
      </c>
      <c r="H96" s="258">
        <v>1170</v>
      </c>
      <c r="I96" s="127"/>
      <c r="J96" s="127"/>
      <c r="K96" s="127"/>
      <c r="L96" s="127">
        <v>1300</v>
      </c>
      <c r="M96" s="258">
        <v>1170</v>
      </c>
      <c r="N96" s="126"/>
      <c r="O96" s="126"/>
      <c r="P96" s="126"/>
      <c r="Q96" s="126"/>
      <c r="R96" s="258"/>
      <c r="S96" s="126"/>
      <c r="T96" s="126"/>
      <c r="U96" s="126"/>
      <c r="V96" s="126"/>
      <c r="W96" s="258"/>
      <c r="X96" s="126"/>
      <c r="Y96" s="258"/>
      <c r="Z96" s="126"/>
      <c r="AA96" s="127"/>
      <c r="AB96" s="258"/>
      <c r="AC96" s="126"/>
      <c r="AD96" s="126"/>
      <c r="AE96" s="275"/>
      <c r="AF96" s="312"/>
    </row>
    <row r="97" spans="1:32" x14ac:dyDescent="0.2">
      <c r="A97" s="314" t="s">
        <v>61</v>
      </c>
      <c r="B97" s="278"/>
      <c r="C97" s="279">
        <f>SUM(C99:C105)</f>
        <v>36975</v>
      </c>
      <c r="D97" s="279">
        <f>SUM(D99:D105)</f>
        <v>36975</v>
      </c>
      <c r="E97" s="279">
        <f>SUM(E98)</f>
        <v>46175</v>
      </c>
      <c r="F97" s="279">
        <f>SUM(F98)</f>
        <v>48675</v>
      </c>
      <c r="G97" s="279">
        <f>SUM(G98)</f>
        <v>48675</v>
      </c>
      <c r="H97" s="280">
        <f>SUM(H98)</f>
        <v>44492</v>
      </c>
      <c r="I97" s="279">
        <f>SUM(I98)</f>
        <v>11475</v>
      </c>
      <c r="J97" s="279">
        <f t="shared" ref="J97:P97" si="13">SUM(J98)</f>
        <v>11475</v>
      </c>
      <c r="K97" s="279">
        <f t="shared" si="13"/>
        <v>11475</v>
      </c>
      <c r="L97" s="279">
        <f t="shared" si="13"/>
        <v>11475</v>
      </c>
      <c r="M97" s="280">
        <f>SUM(M98)</f>
        <v>10910</v>
      </c>
      <c r="N97" s="279">
        <f t="shared" si="13"/>
        <v>0</v>
      </c>
      <c r="O97" s="279">
        <f t="shared" si="13"/>
        <v>0</v>
      </c>
      <c r="P97" s="279">
        <f t="shared" si="13"/>
        <v>0</v>
      </c>
      <c r="Q97" s="279"/>
      <c r="R97" s="280">
        <v>0</v>
      </c>
      <c r="S97" s="279">
        <f>SUM(S99:S103)</f>
        <v>500</v>
      </c>
      <c r="T97" s="279">
        <f t="shared" ref="T97:AD97" si="14">SUM(T99:T103)</f>
        <v>500</v>
      </c>
      <c r="U97" s="279">
        <f t="shared" si="14"/>
        <v>4700</v>
      </c>
      <c r="V97" s="279">
        <f>SUM(V98)</f>
        <v>7200</v>
      </c>
      <c r="W97" s="280">
        <f>SUM(W98)</f>
        <v>7124</v>
      </c>
      <c r="X97" s="279">
        <f t="shared" si="14"/>
        <v>25000</v>
      </c>
      <c r="Y97" s="280">
        <f>SUM(Y98)</f>
        <v>25000</v>
      </c>
      <c r="Z97" s="279">
        <f t="shared" si="14"/>
        <v>0</v>
      </c>
      <c r="AA97" s="279">
        <f t="shared" si="14"/>
        <v>5000</v>
      </c>
      <c r="AB97" s="280">
        <f>SUM(AB98)</f>
        <v>1458</v>
      </c>
      <c r="AC97" s="279">
        <f t="shared" si="14"/>
        <v>0</v>
      </c>
      <c r="AD97" s="279">
        <f t="shared" si="14"/>
        <v>0</v>
      </c>
      <c r="AE97" s="281">
        <v>41100</v>
      </c>
      <c r="AF97" s="315">
        <v>41100</v>
      </c>
    </row>
    <row r="98" spans="1:32" s="1" customFormat="1" ht="25.5" x14ac:dyDescent="0.2">
      <c r="A98" s="311">
        <v>42</v>
      </c>
      <c r="B98" s="5" t="s">
        <v>52</v>
      </c>
      <c r="C98" s="125">
        <f>SUM(C99:C105)</f>
        <v>36975</v>
      </c>
      <c r="D98" s="136">
        <f>SUM(D99:D105)</f>
        <v>36975</v>
      </c>
      <c r="E98" s="189">
        <f>SUM(E99:E105)</f>
        <v>46175</v>
      </c>
      <c r="F98" s="260">
        <f>SUM(F99:F105)</f>
        <v>48675</v>
      </c>
      <c r="G98" s="194">
        <f>SUM(G99,G103,G105)</f>
        <v>48675</v>
      </c>
      <c r="H98" s="257">
        <f>SUM(H99,H103,H105)</f>
        <v>44492</v>
      </c>
      <c r="I98" s="125">
        <f t="shared" ref="I98:AD98" si="15">SUM(I99:I105)</f>
        <v>11475</v>
      </c>
      <c r="J98" s="125">
        <f t="shared" si="15"/>
        <v>11475</v>
      </c>
      <c r="K98" s="125">
        <f t="shared" si="15"/>
        <v>11475</v>
      </c>
      <c r="L98" s="125">
        <f>SUM(L99,L103,L105)</f>
        <v>11475</v>
      </c>
      <c r="M98" s="257">
        <f>SUM(M99,M103,M105)</f>
        <v>10910</v>
      </c>
      <c r="N98" s="125">
        <f t="shared" si="15"/>
        <v>0</v>
      </c>
      <c r="O98" s="125">
        <f t="shared" si="15"/>
        <v>0</v>
      </c>
      <c r="P98" s="125">
        <f t="shared" si="15"/>
        <v>0</v>
      </c>
      <c r="Q98" s="125"/>
      <c r="R98" s="257"/>
      <c r="S98" s="164">
        <f t="shared" si="15"/>
        <v>500</v>
      </c>
      <c r="T98" s="164"/>
      <c r="U98" s="164">
        <f t="shared" si="15"/>
        <v>4700</v>
      </c>
      <c r="V98" s="125">
        <f>SUM(V103,V99)</f>
        <v>7200</v>
      </c>
      <c r="W98" s="257">
        <f>SUM(W103,W99)</f>
        <v>7124</v>
      </c>
      <c r="X98" s="125">
        <f t="shared" si="15"/>
        <v>50000</v>
      </c>
      <c r="Y98" s="257">
        <f>SUM(Y103)</f>
        <v>25000</v>
      </c>
      <c r="Z98" s="125">
        <f t="shared" si="15"/>
        <v>0</v>
      </c>
      <c r="AA98" s="164">
        <f>SUM(AA99:AA105)</f>
        <v>10000</v>
      </c>
      <c r="AB98" s="257">
        <f>SUM(AB103)</f>
        <v>1458</v>
      </c>
      <c r="AC98" s="125">
        <f t="shared" si="15"/>
        <v>0</v>
      </c>
      <c r="AD98" s="125">
        <f t="shared" si="15"/>
        <v>0</v>
      </c>
      <c r="AE98" s="275">
        <v>41100</v>
      </c>
      <c r="AF98" s="312">
        <v>41100</v>
      </c>
    </row>
    <row r="99" spans="1:32" s="342" customFormat="1" x14ac:dyDescent="0.2">
      <c r="A99" s="331">
        <v>422</v>
      </c>
      <c r="B99" s="332" t="s">
        <v>53</v>
      </c>
      <c r="C99" s="333">
        <v>1100</v>
      </c>
      <c r="D99" s="334">
        <v>1100</v>
      </c>
      <c r="E99" s="335">
        <v>5300</v>
      </c>
      <c r="F99" s="336">
        <v>5300</v>
      </c>
      <c r="G99" s="337">
        <v>5300</v>
      </c>
      <c r="H99" s="338">
        <v>5034</v>
      </c>
      <c r="I99" s="339">
        <v>1100</v>
      </c>
      <c r="J99" s="339">
        <v>1100</v>
      </c>
      <c r="K99" s="339">
        <v>1100</v>
      </c>
      <c r="L99" s="339">
        <v>1100</v>
      </c>
      <c r="M99" s="338">
        <v>910</v>
      </c>
      <c r="N99" s="333"/>
      <c r="O99" s="333"/>
      <c r="P99" s="333"/>
      <c r="Q99" s="333"/>
      <c r="R99" s="338"/>
      <c r="S99" s="339">
        <v>0</v>
      </c>
      <c r="T99" s="339"/>
      <c r="U99" s="339">
        <v>4200</v>
      </c>
      <c r="V99" s="339">
        <v>4200</v>
      </c>
      <c r="W99" s="338">
        <v>4124</v>
      </c>
      <c r="X99" s="345"/>
      <c r="Y99" s="346"/>
      <c r="Z99" s="345"/>
      <c r="AA99" s="347"/>
      <c r="AB99" s="346"/>
      <c r="AC99" s="345"/>
      <c r="AD99" s="345"/>
      <c r="AE99" s="357"/>
      <c r="AF99" s="358"/>
    </row>
    <row r="100" spans="1:32" x14ac:dyDescent="0.2">
      <c r="A100" s="313">
        <v>4221</v>
      </c>
      <c r="B100" s="6" t="s">
        <v>138</v>
      </c>
      <c r="C100" s="126"/>
      <c r="D100" s="137"/>
      <c r="E100" s="190"/>
      <c r="F100" s="261"/>
      <c r="G100" s="195">
        <v>4200</v>
      </c>
      <c r="H100" s="258">
        <v>4124</v>
      </c>
      <c r="I100" s="127"/>
      <c r="J100" s="127"/>
      <c r="K100" s="127"/>
      <c r="L100" s="127"/>
      <c r="M100" s="258"/>
      <c r="N100" s="126"/>
      <c r="O100" s="126"/>
      <c r="P100" s="126"/>
      <c r="Q100" s="126"/>
      <c r="R100" s="258"/>
      <c r="S100" s="127"/>
      <c r="T100" s="127"/>
      <c r="U100" s="127"/>
      <c r="V100" s="127">
        <v>4200</v>
      </c>
      <c r="W100" s="258">
        <v>4124</v>
      </c>
      <c r="X100" s="125"/>
      <c r="Y100" s="257"/>
      <c r="Z100" s="125"/>
      <c r="AA100" s="164"/>
      <c r="AB100" s="257"/>
      <c r="AC100" s="125"/>
      <c r="AD100" s="125"/>
      <c r="AE100" s="282"/>
      <c r="AF100" s="320"/>
    </row>
    <row r="101" spans="1:32" x14ac:dyDescent="0.2">
      <c r="A101" s="313">
        <v>4222</v>
      </c>
      <c r="B101" s="6" t="s">
        <v>143</v>
      </c>
      <c r="C101" s="126"/>
      <c r="D101" s="137"/>
      <c r="E101" s="190"/>
      <c r="F101" s="261"/>
      <c r="G101" s="195">
        <v>500</v>
      </c>
      <c r="H101" s="258">
        <v>400</v>
      </c>
      <c r="I101" s="127"/>
      <c r="J101" s="127"/>
      <c r="K101" s="127"/>
      <c r="L101" s="127">
        <v>500</v>
      </c>
      <c r="M101" s="258">
        <v>400</v>
      </c>
      <c r="N101" s="126"/>
      <c r="O101" s="126"/>
      <c r="P101" s="126"/>
      <c r="Q101" s="126"/>
      <c r="R101" s="258"/>
      <c r="S101" s="127"/>
      <c r="T101" s="127"/>
      <c r="U101" s="127"/>
      <c r="V101" s="127"/>
      <c r="W101" s="258"/>
      <c r="X101" s="125"/>
      <c r="Y101" s="257"/>
      <c r="Z101" s="125"/>
      <c r="AA101" s="164"/>
      <c r="AB101" s="257"/>
      <c r="AC101" s="125"/>
      <c r="AD101" s="125"/>
      <c r="AE101" s="282"/>
      <c r="AF101" s="320"/>
    </row>
    <row r="102" spans="1:32" x14ac:dyDescent="0.2">
      <c r="A102" s="313">
        <v>4223</v>
      </c>
      <c r="B102" s="6" t="s">
        <v>144</v>
      </c>
      <c r="C102" s="126"/>
      <c r="D102" s="137"/>
      <c r="E102" s="190"/>
      <c r="F102" s="261"/>
      <c r="G102" s="195">
        <v>600</v>
      </c>
      <c r="H102" s="258">
        <v>510</v>
      </c>
      <c r="I102" s="127"/>
      <c r="J102" s="127"/>
      <c r="K102" s="127"/>
      <c r="L102" s="127">
        <v>600</v>
      </c>
      <c r="M102" s="258">
        <v>510</v>
      </c>
      <c r="N102" s="126"/>
      <c r="O102" s="126"/>
      <c r="P102" s="126"/>
      <c r="Q102" s="126"/>
      <c r="R102" s="258"/>
      <c r="S102" s="127"/>
      <c r="T102" s="127"/>
      <c r="U102" s="127"/>
      <c r="V102" s="127"/>
      <c r="W102" s="258"/>
      <c r="X102" s="125"/>
      <c r="Y102" s="257"/>
      <c r="Z102" s="125"/>
      <c r="AA102" s="164"/>
      <c r="AB102" s="257"/>
      <c r="AC102" s="125"/>
      <c r="AD102" s="125"/>
      <c r="AE102" s="282"/>
      <c r="AF102" s="320"/>
    </row>
    <row r="103" spans="1:32" s="342" customFormat="1" ht="25.5" x14ac:dyDescent="0.2">
      <c r="A103" s="331">
        <v>424</v>
      </c>
      <c r="B103" s="332" t="s">
        <v>59</v>
      </c>
      <c r="C103" s="333">
        <v>35500</v>
      </c>
      <c r="D103" s="334">
        <f>SUM(C103:C103)</f>
        <v>35500</v>
      </c>
      <c r="E103" s="335">
        <v>40500</v>
      </c>
      <c r="F103" s="336">
        <v>43000</v>
      </c>
      <c r="G103" s="337">
        <v>43000</v>
      </c>
      <c r="H103" s="338">
        <v>39458</v>
      </c>
      <c r="I103" s="333">
        <v>10000</v>
      </c>
      <c r="J103" s="333">
        <v>10000</v>
      </c>
      <c r="K103" s="333">
        <v>10000</v>
      </c>
      <c r="L103" s="333">
        <v>10000</v>
      </c>
      <c r="M103" s="338">
        <v>10000</v>
      </c>
      <c r="N103" s="333"/>
      <c r="O103" s="333"/>
      <c r="P103" s="333"/>
      <c r="Q103" s="333"/>
      <c r="R103" s="338"/>
      <c r="S103" s="339">
        <v>500</v>
      </c>
      <c r="T103" s="339">
        <v>500</v>
      </c>
      <c r="U103" s="339">
        <v>500</v>
      </c>
      <c r="V103" s="339">
        <v>3000</v>
      </c>
      <c r="W103" s="338">
        <v>3000</v>
      </c>
      <c r="X103" s="333">
        <v>25000</v>
      </c>
      <c r="Y103" s="338">
        <v>25000</v>
      </c>
      <c r="Z103" s="345"/>
      <c r="AA103" s="339">
        <v>5000</v>
      </c>
      <c r="AB103" s="338">
        <v>1458</v>
      </c>
      <c r="AC103" s="345"/>
      <c r="AD103" s="345"/>
      <c r="AE103" s="357"/>
      <c r="AF103" s="358"/>
    </row>
    <row r="104" spans="1:32" ht="25.5" x14ac:dyDescent="0.2">
      <c r="A104" s="313">
        <v>4241</v>
      </c>
      <c r="B104" s="6" t="s">
        <v>59</v>
      </c>
      <c r="C104" s="126"/>
      <c r="D104" s="137"/>
      <c r="E104" s="190"/>
      <c r="F104" s="261"/>
      <c r="G104" s="195">
        <v>43000</v>
      </c>
      <c r="H104" s="258">
        <v>39458</v>
      </c>
      <c r="I104" s="126"/>
      <c r="J104" s="126"/>
      <c r="K104" s="126"/>
      <c r="L104" s="126"/>
      <c r="M104" s="258"/>
      <c r="N104" s="126"/>
      <c r="O104" s="126"/>
      <c r="P104" s="126"/>
      <c r="Q104" s="126"/>
      <c r="R104" s="258"/>
      <c r="S104" s="127"/>
      <c r="T104" s="127"/>
      <c r="U104" s="127"/>
      <c r="V104" s="127">
        <v>3000</v>
      </c>
      <c r="W104" s="258">
        <v>3000</v>
      </c>
      <c r="X104" s="126">
        <v>25000</v>
      </c>
      <c r="Y104" s="258">
        <v>25000</v>
      </c>
      <c r="Z104" s="125"/>
      <c r="AA104" s="127">
        <v>5000</v>
      </c>
      <c r="AB104" s="258">
        <v>1458</v>
      </c>
      <c r="AC104" s="125"/>
      <c r="AD104" s="125"/>
      <c r="AE104" s="282"/>
      <c r="AF104" s="320"/>
    </row>
    <row r="105" spans="1:32" s="342" customFormat="1" x14ac:dyDescent="0.2">
      <c r="A105" s="359">
        <v>426</v>
      </c>
      <c r="B105" s="360" t="s">
        <v>51</v>
      </c>
      <c r="C105" s="339">
        <v>375</v>
      </c>
      <c r="D105" s="334">
        <v>375</v>
      </c>
      <c r="E105" s="335">
        <v>375</v>
      </c>
      <c r="F105" s="336">
        <v>375</v>
      </c>
      <c r="G105" s="337">
        <v>375</v>
      </c>
      <c r="H105" s="338">
        <v>0</v>
      </c>
      <c r="I105" s="339">
        <v>375</v>
      </c>
      <c r="J105" s="339">
        <v>375</v>
      </c>
      <c r="K105" s="339">
        <v>375</v>
      </c>
      <c r="L105" s="339">
        <v>375</v>
      </c>
      <c r="M105" s="338">
        <v>0</v>
      </c>
      <c r="N105" s="339"/>
      <c r="O105" s="339"/>
      <c r="P105" s="339"/>
      <c r="Q105" s="339"/>
      <c r="R105" s="338"/>
      <c r="S105" s="339"/>
      <c r="T105" s="339"/>
      <c r="U105" s="339"/>
      <c r="V105" s="339"/>
      <c r="W105" s="338"/>
      <c r="X105" s="339"/>
      <c r="Y105" s="338"/>
      <c r="Z105" s="339"/>
      <c r="AA105" s="339"/>
      <c r="AB105" s="338"/>
      <c r="AC105" s="339"/>
      <c r="AD105" s="339"/>
      <c r="AE105" s="357"/>
      <c r="AF105" s="358"/>
    </row>
    <row r="106" spans="1:32" ht="13.5" thickBot="1" x14ac:dyDescent="0.25">
      <c r="A106" s="321">
        <v>4262</v>
      </c>
      <c r="B106" s="322" t="s">
        <v>139</v>
      </c>
      <c r="C106" s="323"/>
      <c r="D106" s="324"/>
      <c r="E106" s="325"/>
      <c r="F106" s="326"/>
      <c r="G106" s="327">
        <v>375</v>
      </c>
      <c r="H106" s="328">
        <v>0</v>
      </c>
      <c r="I106" s="323"/>
      <c r="J106" s="323"/>
      <c r="K106" s="323"/>
      <c r="L106" s="323"/>
      <c r="M106" s="328"/>
      <c r="N106" s="323"/>
      <c r="O106" s="323"/>
      <c r="P106" s="323"/>
      <c r="Q106" s="323"/>
      <c r="R106" s="328"/>
      <c r="S106" s="323"/>
      <c r="T106" s="323"/>
      <c r="U106" s="323"/>
      <c r="V106" s="323"/>
      <c r="W106" s="328"/>
      <c r="X106" s="323"/>
      <c r="Y106" s="328"/>
      <c r="Z106" s="323"/>
      <c r="AA106" s="323"/>
      <c r="AB106" s="328"/>
      <c r="AC106" s="323"/>
      <c r="AD106" s="323"/>
      <c r="AE106" s="329"/>
      <c r="AF106" s="330"/>
    </row>
    <row r="107" spans="1:32" x14ac:dyDescent="0.2">
      <c r="A107" s="131"/>
      <c r="B107" s="114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</row>
    <row r="108" spans="1:32" x14ac:dyDescent="0.2">
      <c r="A108" s="131"/>
      <c r="B108" s="114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</row>
    <row r="109" spans="1:32" x14ac:dyDescent="0.2">
      <c r="A109" s="131"/>
      <c r="B109" s="114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</row>
    <row r="110" spans="1:32" ht="15.75" x14ac:dyDescent="0.25">
      <c r="A110" s="131"/>
      <c r="B110" s="114"/>
      <c r="C110" s="132"/>
      <c r="D110" s="132"/>
      <c r="E110" s="132"/>
      <c r="F110" s="132"/>
      <c r="G110" s="200" t="s">
        <v>98</v>
      </c>
      <c r="H110" s="200"/>
      <c r="I110"/>
      <c r="J110"/>
      <c r="K110"/>
      <c r="L110"/>
      <c r="M110"/>
      <c r="N110"/>
      <c r="O110"/>
      <c r="P110"/>
      <c r="X110" s="132"/>
      <c r="Y110" s="132"/>
      <c r="Z110" s="132"/>
      <c r="AA110" s="132"/>
      <c r="AB110" s="132"/>
      <c r="AC110" s="132"/>
      <c r="AD110" s="132"/>
    </row>
    <row r="111" spans="1:32" ht="15.75" x14ac:dyDescent="0.25">
      <c r="A111" s="131"/>
      <c r="B111" s="114"/>
      <c r="C111" s="132"/>
      <c r="D111" s="132"/>
      <c r="E111" s="132"/>
      <c r="F111" s="132"/>
      <c r="G111" s="200" t="s">
        <v>99</v>
      </c>
      <c r="H111" s="200"/>
      <c r="I111"/>
      <c r="J111"/>
      <c r="K111"/>
      <c r="L111"/>
      <c r="M111"/>
      <c r="N111"/>
      <c r="O111"/>
      <c r="Q111" s="132"/>
      <c r="R111" s="132"/>
      <c r="X111" s="132"/>
      <c r="Y111" s="132"/>
      <c r="Z111" s="132"/>
      <c r="AA111" s="132"/>
      <c r="AB111" s="132"/>
      <c r="AC111" s="132"/>
      <c r="AD111" s="132"/>
    </row>
    <row r="112" spans="1:32" x14ac:dyDescent="0.2">
      <c r="A112" s="131"/>
      <c r="B112" s="197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</row>
    <row r="113" spans="1:30" x14ac:dyDescent="0.2">
      <c r="A113" s="131"/>
      <c r="B113" s="114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</row>
    <row r="114" spans="1:30" x14ac:dyDescent="0.2">
      <c r="A114" s="131"/>
      <c r="B114" s="114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</row>
    <row r="115" spans="1:30" x14ac:dyDescent="0.2">
      <c r="A115" s="131"/>
      <c r="B115" s="114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132"/>
      <c r="AB115" s="132"/>
      <c r="AC115" s="132"/>
      <c r="AD115" s="132"/>
    </row>
    <row r="116" spans="1:30" x14ac:dyDescent="0.2">
      <c r="A116" s="131"/>
      <c r="B116" s="114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</row>
    <row r="117" spans="1:30" x14ac:dyDescent="0.2">
      <c r="A117" s="131"/>
      <c r="B117" s="114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</row>
    <row r="118" spans="1:30" x14ac:dyDescent="0.2">
      <c r="A118" s="131"/>
      <c r="B118" s="114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  <c r="AB118" s="132"/>
      <c r="AC118" s="132"/>
      <c r="AD118" s="132"/>
    </row>
    <row r="119" spans="1:30" x14ac:dyDescent="0.2">
      <c r="A119" s="131"/>
      <c r="B119" s="114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</row>
    <row r="120" spans="1:30" x14ac:dyDescent="0.2">
      <c r="A120" s="131"/>
      <c r="B120" s="114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</row>
    <row r="121" spans="1:30" x14ac:dyDescent="0.2">
      <c r="A121" s="131"/>
      <c r="B121" s="114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</row>
    <row r="122" spans="1:30" x14ac:dyDescent="0.2">
      <c r="A122" s="131"/>
      <c r="B122" s="114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</row>
  </sheetData>
  <mergeCells count="6">
    <mergeCell ref="A58:B58"/>
    <mergeCell ref="A5:AD5"/>
    <mergeCell ref="A6:AD6"/>
    <mergeCell ref="A9:B9"/>
    <mergeCell ref="A10:B10"/>
    <mergeCell ref="A12:B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Izvršenje - OPĆI DIO</vt:lpstr>
      <vt:lpstr>Izvršenje - PRIHODI</vt:lpstr>
      <vt:lpstr>Izvršenje - RASHODI 3.razina</vt:lpstr>
      <vt:lpstr>Izvršenje - RASHODI 4.razina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Ilinić</dc:creator>
  <cp:lastModifiedBy>Vesna Mokrovčak</cp:lastModifiedBy>
  <cp:lastPrinted>2021-12-22T07:37:24Z</cp:lastPrinted>
  <dcterms:created xsi:type="dcterms:W3CDTF">2020-11-10T10:50:21Z</dcterms:created>
  <dcterms:modified xsi:type="dcterms:W3CDTF">2022-02-21T08:19:40Z</dcterms:modified>
</cp:coreProperties>
</file>