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i dokumenti\Documents\PRORAČUNSKO - ogledni primjerci\Izvršenje  Fin.plana 30.06.2021\"/>
    </mc:Choice>
  </mc:AlternateContent>
  <xr:revisionPtr revIDLastSave="0" documentId="13_ncr:1_{B3CC2DC5-7C35-43E0-8B96-1EFA2867E5C1}" xr6:coauthVersionLast="47" xr6:coauthVersionMax="47" xr10:uidLastSave="{00000000-0000-0000-0000-000000000000}"/>
  <bookViews>
    <workbookView xWindow="-120" yWindow="-120" windowWidth="29040" windowHeight="15840" activeTab="3" xr2:uid="{23C4FF89-E0C8-423A-BE90-8BC6CB0D2B51}"/>
  </bookViews>
  <sheets>
    <sheet name="Izvršenje - OPĆI DIO" sheetId="5" r:id="rId1"/>
    <sheet name="Izvršenje - PRIHODI" sheetId="6" r:id="rId2"/>
    <sheet name="Izvršenje - RASHODI" sheetId="7" r:id="rId3"/>
    <sheet name="Izvršenje - RASHODI 4 razina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7" l="1"/>
  <c r="J11" i="7"/>
  <c r="K11" i="7"/>
  <c r="L11" i="7"/>
  <c r="M11" i="7"/>
  <c r="M9" i="7" s="1"/>
  <c r="D68" i="8"/>
  <c r="D60" i="8" s="1"/>
  <c r="D58" i="8" s="1"/>
  <c r="D10" i="8" s="1"/>
  <c r="E68" i="8"/>
  <c r="F68" i="8"/>
  <c r="F60" i="8" s="1"/>
  <c r="F58" i="8" s="1"/>
  <c r="F10" i="8" s="1"/>
  <c r="G68" i="8"/>
  <c r="G60" i="8" s="1"/>
  <c r="G58" i="8" s="1"/>
  <c r="G10" i="8" s="1"/>
  <c r="H68" i="8"/>
  <c r="H60" i="8" s="1"/>
  <c r="H58" i="8" s="1"/>
  <c r="H10" i="8" s="1"/>
  <c r="I68" i="8"/>
  <c r="J68" i="8"/>
  <c r="K68" i="8"/>
  <c r="K60" i="8" s="1"/>
  <c r="K58" i="8" s="1"/>
  <c r="C68" i="8"/>
  <c r="E58" i="8"/>
  <c r="I10" i="8"/>
  <c r="E60" i="8"/>
  <c r="J60" i="8"/>
  <c r="J58" i="8" s="1"/>
  <c r="C60" i="8"/>
  <c r="C58" i="8" s="1"/>
  <c r="C10" i="8" s="1"/>
  <c r="E98" i="8"/>
  <c r="F98" i="8"/>
  <c r="G98" i="8"/>
  <c r="H98" i="8"/>
  <c r="I98" i="8"/>
  <c r="J98" i="8"/>
  <c r="K98" i="8"/>
  <c r="D98" i="8"/>
  <c r="D99" i="8"/>
  <c r="E99" i="8"/>
  <c r="F99" i="8"/>
  <c r="G99" i="8"/>
  <c r="H99" i="8"/>
  <c r="J99" i="8"/>
  <c r="K99" i="8"/>
  <c r="C99" i="8"/>
  <c r="D61" i="8"/>
  <c r="E61" i="8"/>
  <c r="F61" i="8"/>
  <c r="G61" i="8"/>
  <c r="H61" i="8"/>
  <c r="I61" i="8"/>
  <c r="J61" i="8"/>
  <c r="K61" i="8"/>
  <c r="C61" i="8"/>
  <c r="D12" i="8"/>
  <c r="E12" i="8"/>
  <c r="F12" i="8"/>
  <c r="G12" i="8"/>
  <c r="H12" i="8"/>
  <c r="I12" i="8"/>
  <c r="J12" i="8"/>
  <c r="K12" i="8"/>
  <c r="C12" i="8"/>
  <c r="D14" i="8"/>
  <c r="E14" i="8"/>
  <c r="F14" i="8"/>
  <c r="G14" i="8"/>
  <c r="H14" i="8"/>
  <c r="I14" i="8"/>
  <c r="J14" i="8"/>
  <c r="K14" i="8"/>
  <c r="C14" i="8"/>
  <c r="D22" i="8"/>
  <c r="E22" i="8"/>
  <c r="F22" i="8"/>
  <c r="G22" i="8"/>
  <c r="H22" i="8"/>
  <c r="I22" i="8"/>
  <c r="J22" i="8"/>
  <c r="K22" i="8"/>
  <c r="C22" i="8"/>
  <c r="D15" i="8"/>
  <c r="E15" i="8"/>
  <c r="F15" i="8"/>
  <c r="G15" i="8"/>
  <c r="H15" i="8"/>
  <c r="I15" i="8"/>
  <c r="J15" i="8"/>
  <c r="K15" i="8"/>
  <c r="C15" i="8"/>
  <c r="C98" i="8"/>
  <c r="K95" i="8"/>
  <c r="J95" i="8"/>
  <c r="I95" i="8"/>
  <c r="H95" i="8"/>
  <c r="G95" i="8"/>
  <c r="F95" i="8"/>
  <c r="C95" i="8"/>
  <c r="D90" i="8"/>
  <c r="D88" i="8"/>
  <c r="D81" i="8"/>
  <c r="D74" i="8"/>
  <c r="D69" i="8"/>
  <c r="M60" i="8"/>
  <c r="M58" i="8" s="1"/>
  <c r="L60" i="8"/>
  <c r="L58" i="8" s="1"/>
  <c r="K56" i="8"/>
  <c r="J56" i="8"/>
  <c r="I56" i="8"/>
  <c r="H56" i="8"/>
  <c r="G56" i="8"/>
  <c r="F56" i="8"/>
  <c r="K50" i="8"/>
  <c r="J50" i="8"/>
  <c r="I50" i="8"/>
  <c r="H50" i="8"/>
  <c r="G50" i="8"/>
  <c r="F50" i="8"/>
  <c r="E50" i="8"/>
  <c r="K46" i="8"/>
  <c r="J46" i="8"/>
  <c r="I46" i="8"/>
  <c r="H46" i="8"/>
  <c r="G46" i="8"/>
  <c r="F46" i="8"/>
  <c r="E46" i="8"/>
  <c r="C46" i="8"/>
  <c r="M14" i="8"/>
  <c r="M12" i="8" s="1"/>
  <c r="L14" i="8"/>
  <c r="L12" i="8" s="1"/>
  <c r="O13" i="7"/>
  <c r="O11" i="7" s="1"/>
  <c r="N13" i="7"/>
  <c r="N11" i="7" s="1"/>
  <c r="O34" i="7"/>
  <c r="O32" i="7" s="1"/>
  <c r="N34" i="7"/>
  <c r="N32" i="7" s="1"/>
  <c r="L32" i="7"/>
  <c r="M32" i="7"/>
  <c r="F41" i="7"/>
  <c r="F42" i="7"/>
  <c r="F43" i="7"/>
  <c r="F44" i="7"/>
  <c r="F40" i="7"/>
  <c r="I39" i="7"/>
  <c r="F35" i="7"/>
  <c r="F47" i="7"/>
  <c r="F14" i="7"/>
  <c r="F18" i="7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H12" i="5"/>
  <c r="H15" i="5" s="1"/>
  <c r="E10" i="8" l="1"/>
  <c r="K10" i="8"/>
  <c r="J10" i="8"/>
  <c r="L9" i="7"/>
  <c r="F13" i="7"/>
  <c r="F11" i="7" s="1"/>
  <c r="N9" i="7"/>
  <c r="O9" i="7"/>
  <c r="C49" i="8"/>
  <c r="M10" i="8"/>
  <c r="L10" i="8"/>
  <c r="C55" i="8"/>
  <c r="F39" i="7"/>
  <c r="F34" i="7" s="1"/>
  <c r="F32" i="7" s="1"/>
  <c r="F9" i="7" s="1"/>
  <c r="I29" i="6"/>
  <c r="E40" i="7" l="1"/>
  <c r="G12" i="5" l="1"/>
  <c r="G15" i="5" s="1"/>
  <c r="E50" i="7"/>
  <c r="E48" i="7" s="1"/>
  <c r="E47" i="7" s="1"/>
  <c r="C27" i="6"/>
  <c r="E27" i="7"/>
  <c r="E31" i="7"/>
  <c r="E45" i="7"/>
  <c r="E42" i="7"/>
  <c r="E41" i="7"/>
  <c r="E35" i="7"/>
  <c r="E23" i="7"/>
  <c r="E18" i="7"/>
  <c r="E14" i="7"/>
  <c r="D26" i="7"/>
  <c r="M48" i="7"/>
  <c r="L48" i="7"/>
  <c r="J48" i="7"/>
  <c r="J47" i="7" s="1"/>
  <c r="I48" i="7"/>
  <c r="H48" i="7"/>
  <c r="G48" i="7"/>
  <c r="C48" i="7"/>
  <c r="C47" i="7" s="1"/>
  <c r="M45" i="7"/>
  <c r="L45" i="7"/>
  <c r="K45" i="7"/>
  <c r="J45" i="7"/>
  <c r="I45" i="7"/>
  <c r="H45" i="7"/>
  <c r="C45" i="7"/>
  <c r="M39" i="7"/>
  <c r="L39" i="7"/>
  <c r="K39" i="7"/>
  <c r="J39" i="7"/>
  <c r="G39" i="7"/>
  <c r="C39" i="7"/>
  <c r="M35" i="7"/>
  <c r="L35" i="7"/>
  <c r="K35" i="7"/>
  <c r="J35" i="7"/>
  <c r="J34" i="7" s="1"/>
  <c r="I35" i="7"/>
  <c r="H35" i="7"/>
  <c r="G35" i="7"/>
  <c r="C35" i="7"/>
  <c r="M30" i="7"/>
  <c r="L30" i="7"/>
  <c r="K30" i="7"/>
  <c r="J30" i="7"/>
  <c r="I30" i="7"/>
  <c r="H30" i="7"/>
  <c r="C30" i="7"/>
  <c r="E30" i="7" s="1"/>
  <c r="E29" i="7" s="1"/>
  <c r="M26" i="7"/>
  <c r="L26" i="7"/>
  <c r="K26" i="7"/>
  <c r="J26" i="7"/>
  <c r="I26" i="7"/>
  <c r="H26" i="7"/>
  <c r="G26" i="7"/>
  <c r="C26" i="7"/>
  <c r="M23" i="7"/>
  <c r="L23" i="7"/>
  <c r="K23" i="7"/>
  <c r="J23" i="7"/>
  <c r="I23" i="7"/>
  <c r="H23" i="7"/>
  <c r="G23" i="7"/>
  <c r="C23" i="7"/>
  <c r="M18" i="7"/>
  <c r="L18" i="7"/>
  <c r="K18" i="7"/>
  <c r="J18" i="7"/>
  <c r="I18" i="7"/>
  <c r="H18" i="7"/>
  <c r="C18" i="7"/>
  <c r="M14" i="7"/>
  <c r="L14" i="7"/>
  <c r="K14" i="7"/>
  <c r="J14" i="7"/>
  <c r="I14" i="7"/>
  <c r="H14" i="7"/>
  <c r="G14" i="7"/>
  <c r="G13" i="7" s="1"/>
  <c r="G11" i="7" s="1"/>
  <c r="C14" i="7"/>
  <c r="P54" i="6"/>
  <c r="O54" i="6"/>
  <c r="L54" i="6"/>
  <c r="J54" i="6"/>
  <c r="H54" i="6"/>
  <c r="E54" i="6"/>
  <c r="B54" i="6"/>
  <c r="P41" i="6"/>
  <c r="O41" i="6"/>
  <c r="L41" i="6"/>
  <c r="J41" i="6"/>
  <c r="H41" i="6"/>
  <c r="E41" i="6"/>
  <c r="B41" i="6"/>
  <c r="B27" i="6"/>
  <c r="J12" i="5"/>
  <c r="I12" i="5"/>
  <c r="F12" i="5"/>
  <c r="J9" i="5"/>
  <c r="I9" i="5"/>
  <c r="F9" i="5"/>
  <c r="K34" i="7" l="1"/>
  <c r="K32" i="7" s="1"/>
  <c r="J32" i="7"/>
  <c r="J9" i="7" s="1"/>
  <c r="E13" i="7"/>
  <c r="H13" i="7"/>
  <c r="H11" i="7" s="1"/>
  <c r="H9" i="7" s="1"/>
  <c r="I15" i="5"/>
  <c r="C13" i="7"/>
  <c r="I34" i="7"/>
  <c r="I32" i="7" s="1"/>
  <c r="I9" i="7" s="1"/>
  <c r="G34" i="7"/>
  <c r="G32" i="7" s="1"/>
  <c r="G9" i="7" s="1"/>
  <c r="C34" i="7"/>
  <c r="C32" i="7" s="1"/>
  <c r="E26" i="7"/>
  <c r="E25" i="7" s="1"/>
  <c r="E11" i="7" s="1"/>
  <c r="F15" i="5"/>
  <c r="J15" i="5"/>
  <c r="E39" i="7"/>
  <c r="E34" i="7" s="1"/>
  <c r="D47" i="7"/>
  <c r="C25" i="7"/>
  <c r="C29" i="7"/>
  <c r="D29" i="7" s="1"/>
  <c r="B28" i="6"/>
  <c r="B42" i="6"/>
  <c r="B55" i="6"/>
  <c r="D13" i="7" l="1"/>
  <c r="D25" i="7"/>
  <c r="E32" i="7"/>
  <c r="D32" i="7" s="1"/>
  <c r="D34" i="7"/>
  <c r="C11" i="7"/>
  <c r="D11" i="7" s="1"/>
  <c r="E9" i="7" l="1"/>
</calcChain>
</file>

<file path=xl/sharedStrings.xml><?xml version="1.0" encoding="utf-8"?>
<sst xmlns="http://schemas.openxmlformats.org/spreadsheetml/2006/main" count="266" uniqueCount="124">
  <si>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</si>
  <si>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</si>
  <si>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</si>
  <si>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</si>
  <si>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</si>
  <si>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</si>
  <si>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</si>
  <si>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</si>
  <si>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</si>
  <si>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PRORAČUNSKI KORISNIK: RKP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</si>
  <si>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</si>
  <si>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</si>
  <si>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</si>
  <si>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</si>
  <si>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</si>
  <si>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</si>
  <si>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</si>
  <si>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</si>
  <si>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</si>
  <si>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</si>
  <si>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</si>
  <si>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u kunama</t>
  </si>
  <si>
    <t>Izvor prihoda i primitaka</t>
  </si>
  <si>
    <t>2021.</t>
  </si>
  <si>
    <t>Oznaka                           rač. iz                                      računskog                                         plana</t>
  </si>
  <si>
    <t xml:space="preserve">Donacije </t>
  </si>
  <si>
    <t>Prihodi od prodaje  nefinancijske imovine i nadoknade šteta s osnova osiguranja</t>
  </si>
  <si>
    <t>Ukupno (po izvorima)</t>
  </si>
  <si>
    <t>2022.</t>
  </si>
  <si>
    <t>Ukupno prihodi i primici za 2022.</t>
  </si>
  <si>
    <t>2023.</t>
  </si>
  <si>
    <t>Ukupno prihodi i primici za 2023.</t>
  </si>
  <si>
    <t>OPĆI DIO</t>
  </si>
  <si>
    <t>Projekcija plana
za 2022.</t>
  </si>
  <si>
    <t>Projekcija plana 
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</si>
  <si>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</si>
  <si>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</si>
  <si>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</si>
  <si>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</si>
  <si>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</si>
  <si>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</si>
  <si>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</si>
  <si>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</si>
  <si>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</si>
  <si>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</si>
  <si>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</si>
  <si>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</si>
  <si>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</si>
  <si>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</si>
  <si>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</si>
  <si>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</si>
  <si>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</si>
  <si>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</si>
  <si>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</si>
  <si>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</si>
  <si>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</si>
  <si>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</si>
  <si>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</si>
  <si>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</si>
  <si>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</si>
  <si>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</si>
  <si>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</si>
  <si>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</si>
  <si>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FINANCIJSKI PLAN ZA 2021.</t>
  </si>
  <si>
    <t>K1025 02 KAPITALNI PROJEKT: Obnova zgrade POU nakon potresa</t>
  </si>
  <si>
    <t>Rashodi za dodatna ulaganja na nefinancijskoj imovini</t>
  </si>
  <si>
    <t>Dodatna ulaganja na građevinskim objektima</t>
  </si>
  <si>
    <t xml:space="preserve">1.Izmjene Financijskog plana za 2021. </t>
  </si>
  <si>
    <t>PRVA IZMJENA</t>
  </si>
  <si>
    <t>1. Izmjena - opći prihodi i primici (izvor 11)</t>
  </si>
  <si>
    <t>1. Izmjena - vlastiti prihodi (izvor 31)</t>
  </si>
  <si>
    <t>Prihodi za posebne namjene (izvor 43)</t>
  </si>
  <si>
    <t>Pomoći (izvor 52)</t>
  </si>
  <si>
    <t>1. Izmjene - donacije (poklon knjiga - izvor 61)</t>
  </si>
  <si>
    <t>POVEĆANJE/  SMANJENJE</t>
  </si>
  <si>
    <t>PLAN
za 2021.</t>
  </si>
  <si>
    <t>Ravnateljica Manuela Frinčić, mag.bibl</t>
  </si>
  <si>
    <t>Izvršenje 30.06.2021.</t>
  </si>
  <si>
    <t>IZVRŠENJE 30.06.2021.</t>
  </si>
  <si>
    <t>Ukupno planirani prihodi i primici za 2021.</t>
  </si>
  <si>
    <t>UKUPNO OSTVARENI PRIHODI I PRIMICI U PERIODU OD 01.01.2021.-30.06.2021.</t>
  </si>
  <si>
    <t>Pučko otvoreno učilište Donja Stubica</t>
  </si>
  <si>
    <t>Nova ulica 1</t>
  </si>
  <si>
    <t>49240 Donja Stubica</t>
  </si>
  <si>
    <t>IZVRŠENJE FINANCIJSKOG PLANA -  PUČKO OTVORENO UČILIŠTE DONJA STUBICA 30.06.2021.</t>
  </si>
  <si>
    <t>IZVRŠENJE PLANA  PRIHODA I PRIMITAKA 01.01.2021. - 30.06.2021.</t>
  </si>
  <si>
    <t>IZVRŠENJE PLANA RASHODA I IZDATAKA 01.01.2021. - 30.06.2021.</t>
  </si>
  <si>
    <t>PROJEKCIJE PLANA ZA 2022.</t>
  </si>
  <si>
    <t>PROJEKCIJE PLANA ZA 2023.</t>
  </si>
  <si>
    <t>Tekući plan za 2021.</t>
  </si>
  <si>
    <t>Plaće za redovan rad</t>
  </si>
  <si>
    <t>Doprinosi za obvezno zdravstveno osiguranje</t>
  </si>
  <si>
    <t>Službena putovanja</t>
  </si>
  <si>
    <t>Naknade za prijevoz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</si>
  <si>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</si>
  <si>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</si>
  <si>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</si>
  <si>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</si>
  <si>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inves.održavanje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</si>
  <si>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</si>
  <si>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</si>
  <si>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</si>
  <si>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</si>
  <si>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</si>
  <si>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</si>
  <si>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Intelektualne usluge (ugovori o djelu)</t>
  </si>
  <si>
    <t>Računalne usluge</t>
  </si>
  <si>
    <t>Ostale usluge</t>
  </si>
  <si>
    <t>Premije osiguranja</t>
  </si>
  <si>
    <t>Reprezentacija</t>
  </si>
  <si>
    <t>Pristojbe i naknade</t>
  </si>
  <si>
    <t>Bankarske usluge i usluge platnog prometa</t>
  </si>
  <si>
    <t>Uredska oprema i namještaj</t>
  </si>
  <si>
    <t>Ulaganje u računalne programe</t>
  </si>
  <si>
    <t>Komunikacijska oprema</t>
  </si>
  <si>
    <t>Oprema za održavanje i zaštitu</t>
  </si>
  <si>
    <t>Knjige</t>
  </si>
  <si>
    <t>Materijal i sirovine</t>
  </si>
  <si>
    <t>Članarine</t>
  </si>
  <si>
    <t>PRORAČUNSKI KORISNIK: RKP 51685</t>
  </si>
  <si>
    <t>PUČKO OTVORENO UČILIŠTE DONJA STUIBCA, Nova ulica 1 Donja Stubica</t>
  </si>
  <si>
    <t>Donja Stubica, 16. 07. 2021.</t>
  </si>
  <si>
    <t>Klasa: 401-02/21-01/01</t>
  </si>
  <si>
    <t>Urbroj: 2113-02-21-04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</si>
</sst>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A2EA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/>
    <xf numFmtId="4" fontId="2" fillId="0" borderId="6" xfId="0" applyNumberFormat="1" applyFont="1" applyBorder="1"/>
    <xf numFmtId="0" fontId="3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6" xfId="0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left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/>
    <xf numFmtId="3" fontId="8" fillId="0" borderId="17" xfId="0" applyNumberFormat="1" applyFont="1" applyBorder="1" applyAlignment="1">
      <alignment horizont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left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/>
    <xf numFmtId="3" fontId="7" fillId="0" borderId="22" xfId="0" applyNumberFormat="1" applyFont="1" applyBorder="1" applyAlignment="1">
      <alignment horizontal="center" wrapText="1"/>
    </xf>
    <xf numFmtId="3" fontId="7" fillId="0" borderId="22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left" wrapText="1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3" fontId="7" fillId="0" borderId="29" xfId="0" applyNumberFormat="1" applyFont="1" applyBorder="1"/>
    <xf numFmtId="1" fontId="7" fillId="0" borderId="25" xfId="0" applyNumberFormat="1" applyFont="1" applyBorder="1" applyAlignment="1">
      <alignment horizontal="left" wrapText="1"/>
    </xf>
    <xf numFmtId="1" fontId="7" fillId="0" borderId="30" xfId="0" applyNumberFormat="1" applyFont="1" applyBorder="1" applyAlignment="1">
      <alignment horizontal="left" wrapText="1"/>
    </xf>
    <xf numFmtId="3" fontId="7" fillId="0" borderId="31" xfId="0" applyNumberFormat="1" applyFont="1" applyBorder="1"/>
    <xf numFmtId="3" fontId="7" fillId="0" borderId="32" xfId="0" applyNumberFormat="1" applyFont="1" applyBorder="1"/>
    <xf numFmtId="3" fontId="7" fillId="0" borderId="33" xfId="0" applyNumberFormat="1" applyFont="1" applyBorder="1"/>
    <xf numFmtId="3" fontId="7" fillId="0" borderId="34" xfId="0" applyNumberFormat="1" applyFont="1" applyBorder="1"/>
    <xf numFmtId="1" fontId="7" fillId="0" borderId="35" xfId="0" applyNumberFormat="1" applyFont="1" applyBorder="1" applyAlignment="1">
      <alignment wrapText="1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1" fontId="8" fillId="0" borderId="40" xfId="0" applyNumberFormat="1" applyFont="1" applyBorder="1" applyAlignment="1">
      <alignment wrapText="1"/>
    </xf>
    <xf numFmtId="3" fontId="8" fillId="0" borderId="12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5" xfId="0" applyNumberFormat="1" applyFont="1" applyBorder="1" applyAlignment="1">
      <alignment horizontal="left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3" fontId="14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5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7" fillId="0" borderId="0" xfId="0" applyFont="1"/>
    <xf numFmtId="0" fontId="1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5" fillId="0" borderId="41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left" wrapText="1"/>
    </xf>
    <xf numFmtId="0" fontId="15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right"/>
    </xf>
    <xf numFmtId="0" fontId="9" fillId="5" borderId="41" xfId="0" applyFont="1" applyFill="1" applyBorder="1" applyAlignment="1">
      <alignment horizontal="left"/>
    </xf>
    <xf numFmtId="3" fontId="15" fillId="0" borderId="2" xfId="0" applyNumberFormat="1" applyFont="1" applyBorder="1" applyAlignment="1">
      <alignment horizontal="right" wrapText="1"/>
    </xf>
    <xf numFmtId="3" fontId="15" fillId="5" borderId="2" xfId="0" applyNumberFormat="1" applyFont="1" applyFill="1" applyBorder="1" applyAlignment="1">
      <alignment horizontal="right" wrapText="1"/>
    </xf>
    <xf numFmtId="3" fontId="15" fillId="6" borderId="41" xfId="0" quotePrefix="1" applyNumberFormat="1" applyFont="1" applyFill="1" applyBorder="1" applyAlignment="1">
      <alignment horizontal="right"/>
    </xf>
    <xf numFmtId="3" fontId="15" fillId="6" borderId="2" xfId="0" applyNumberFormat="1" applyFont="1" applyFill="1" applyBorder="1" applyAlignment="1">
      <alignment horizontal="right" wrapText="1"/>
    </xf>
    <xf numFmtId="3" fontId="15" fillId="5" borderId="41" xfId="0" quotePrefix="1" applyNumberFormat="1" applyFont="1" applyFill="1" applyBorder="1" applyAlignment="1">
      <alignment horizontal="right"/>
    </xf>
    <xf numFmtId="3" fontId="16" fillId="0" borderId="0" xfId="0" applyNumberFormat="1" applyFont="1"/>
    <xf numFmtId="0" fontId="18" fillId="0" borderId="0" xfId="0" applyFont="1"/>
    <xf numFmtId="0" fontId="1" fillId="0" borderId="0" xfId="0" quotePrefix="1" applyFont="1" applyAlignment="1">
      <alignment horizontal="left" wrapText="1"/>
    </xf>
    <xf numFmtId="0" fontId="20" fillId="0" borderId="0" xfId="0" applyFont="1"/>
    <xf numFmtId="0" fontId="2" fillId="0" borderId="0" xfId="0" applyFont="1" applyAlignment="1">
      <alignment horizontal="right"/>
    </xf>
    <xf numFmtId="0" fontId="3" fillId="7" borderId="6" xfId="0" applyFont="1" applyFill="1" applyBorder="1" applyAlignment="1">
      <alignment wrapText="1"/>
    </xf>
    <xf numFmtId="4" fontId="3" fillId="7" borderId="6" xfId="0" applyNumberFormat="1" applyFont="1" applyFill="1" applyBorder="1"/>
    <xf numFmtId="4" fontId="3" fillId="0" borderId="6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5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4" fontId="2" fillId="0" borderId="47" xfId="0" applyNumberFormat="1" applyFont="1" applyBorder="1"/>
    <xf numFmtId="0" fontId="3" fillId="3" borderId="48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/>
    </xf>
    <xf numFmtId="0" fontId="2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1" fillId="4" borderId="7" xfId="0" applyNumberFormat="1" applyFont="1" applyFill="1" applyBorder="1" applyAlignment="1">
      <alignment horizontal="right" vertical="top" wrapText="1"/>
    </xf>
    <xf numFmtId="1" fontId="21" fillId="4" borderId="11" xfId="0" applyNumberFormat="1" applyFont="1" applyFill="1" applyBorder="1" applyAlignment="1">
      <alignment horizontal="left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right" vertical="top" wrapText="1"/>
    </xf>
    <xf numFmtId="1" fontId="21" fillId="0" borderId="11" xfId="0" applyNumberFormat="1" applyFont="1" applyBorder="1" applyAlignment="1">
      <alignment horizontal="left" wrapText="1"/>
    </xf>
    <xf numFmtId="3" fontId="7" fillId="0" borderId="0" xfId="0" applyNumberFormat="1" applyFont="1"/>
    <xf numFmtId="3" fontId="3" fillId="0" borderId="6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 applyBorder="1"/>
    <xf numFmtId="3" fontId="2" fillId="0" borderId="1" xfId="0" applyNumberFormat="1" applyFont="1" applyFill="1" applyBorder="1"/>
    <xf numFmtId="3" fontId="3" fillId="7" borderId="6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2" fillId="0" borderId="6" xfId="0" applyNumberFormat="1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5" borderId="3" xfId="0" applyFont="1" applyFill="1" applyBorder="1"/>
    <xf numFmtId="0" fontId="23" fillId="0" borderId="0" xfId="0" applyFont="1" applyAlignment="1">
      <alignment horizontal="center" vertical="center"/>
    </xf>
    <xf numFmtId="3" fontId="3" fillId="11" borderId="6" xfId="0" applyNumberFormat="1" applyFont="1" applyFill="1" applyBorder="1"/>
    <xf numFmtId="3" fontId="2" fillId="11" borderId="6" xfId="0" applyNumberFormat="1" applyFont="1" applyFill="1" applyBorder="1"/>
    <xf numFmtId="3" fontId="2" fillId="11" borderId="0" xfId="0" applyNumberFormat="1" applyFont="1" applyFill="1" applyBorder="1"/>
    <xf numFmtId="3" fontId="2" fillId="11" borderId="1" xfId="0" applyNumberFormat="1" applyFont="1" applyFill="1" applyBorder="1"/>
    <xf numFmtId="0" fontId="2" fillId="0" borderId="4" xfId="0" applyFont="1" applyFill="1" applyBorder="1"/>
    <xf numFmtId="4" fontId="2" fillId="0" borderId="6" xfId="0" applyNumberFormat="1" applyFont="1" applyFill="1" applyBorder="1"/>
    <xf numFmtId="0" fontId="26" fillId="0" borderId="0" xfId="0" applyFont="1" applyBorder="1" applyAlignment="1">
      <alignment wrapText="1"/>
    </xf>
    <xf numFmtId="0" fontId="3" fillId="0" borderId="52" xfId="0" applyFont="1" applyBorder="1"/>
    <xf numFmtId="0" fontId="3" fillId="0" borderId="53" xfId="0" applyFont="1" applyBorder="1"/>
    <xf numFmtId="0" fontId="3" fillId="0" borderId="51" xfId="0" applyFont="1" applyBorder="1"/>
    <xf numFmtId="0" fontId="3" fillId="0" borderId="54" xfId="0" applyFont="1" applyBorder="1"/>
    <xf numFmtId="0" fontId="3" fillId="0" borderId="55" xfId="0" applyFont="1" applyBorder="1"/>
    <xf numFmtId="0" fontId="21" fillId="0" borderId="56" xfId="0" applyFont="1" applyBorder="1" applyAlignment="1">
      <alignment horizontal="center" vertical="center" wrapText="1"/>
    </xf>
    <xf numFmtId="0" fontId="21" fillId="11" borderId="56" xfId="0" applyFont="1" applyFill="1" applyBorder="1" applyAlignment="1">
      <alignment horizontal="center" vertical="center" wrapText="1"/>
    </xf>
    <xf numFmtId="3" fontId="8" fillId="11" borderId="16" xfId="0" applyNumberFormat="1" applyFont="1" applyFill="1" applyBorder="1" applyAlignment="1">
      <alignment horizontal="center" vertical="center" wrapText="1"/>
    </xf>
    <xf numFmtId="3" fontId="7" fillId="11" borderId="21" xfId="0" applyNumberFormat="1" applyFont="1" applyFill="1" applyBorder="1" applyAlignment="1">
      <alignment horizontal="center" vertical="center" wrapText="1"/>
    </xf>
    <xf numFmtId="3" fontId="7" fillId="11" borderId="26" xfId="0" applyNumberFormat="1" applyFont="1" applyFill="1" applyBorder="1"/>
    <xf numFmtId="3" fontId="7" fillId="11" borderId="0" xfId="0" applyNumberFormat="1" applyFont="1" applyFill="1"/>
    <xf numFmtId="3" fontId="7" fillId="11" borderId="31" xfId="0" applyNumberFormat="1" applyFont="1" applyFill="1" applyBorder="1"/>
    <xf numFmtId="3" fontId="7" fillId="11" borderId="36" xfId="0" applyNumberFormat="1" applyFont="1" applyFill="1" applyBorder="1"/>
    <xf numFmtId="3" fontId="8" fillId="11" borderId="12" xfId="0" applyNumberFormat="1" applyFont="1" applyFill="1" applyBorder="1"/>
    <xf numFmtId="0" fontId="21" fillId="11" borderId="13" xfId="0" applyFont="1" applyFill="1" applyBorder="1" applyAlignment="1">
      <alignment horizontal="center" vertical="center" wrapText="1"/>
    </xf>
    <xf numFmtId="3" fontId="8" fillId="11" borderId="17" xfId="0" applyNumberFormat="1" applyFont="1" applyFill="1" applyBorder="1"/>
    <xf numFmtId="3" fontId="7" fillId="11" borderId="22" xfId="0" applyNumberFormat="1" applyFont="1" applyFill="1" applyBorder="1"/>
    <xf numFmtId="3" fontId="7" fillId="11" borderId="27" xfId="0" applyNumberFormat="1" applyFont="1" applyFill="1" applyBorder="1"/>
    <xf numFmtId="3" fontId="7" fillId="11" borderId="32" xfId="0" applyNumberFormat="1" applyFont="1" applyFill="1" applyBorder="1"/>
    <xf numFmtId="3" fontId="7" fillId="11" borderId="37" xfId="0" applyNumberFormat="1" applyFont="1" applyFill="1" applyBorder="1"/>
    <xf numFmtId="3" fontId="8" fillId="11" borderId="18" xfId="0" applyNumberFormat="1" applyFont="1" applyFill="1" applyBorder="1" applyAlignment="1">
      <alignment horizontal="center" vertical="center" wrapText="1"/>
    </xf>
    <xf numFmtId="3" fontId="7" fillId="11" borderId="23" xfId="0" applyNumberFormat="1" applyFont="1" applyFill="1" applyBorder="1" applyAlignment="1">
      <alignment horizontal="center" vertical="center" wrapText="1"/>
    </xf>
    <xf numFmtId="3" fontId="7" fillId="11" borderId="28" xfId="0" applyNumberFormat="1" applyFont="1" applyFill="1" applyBorder="1"/>
    <xf numFmtId="3" fontId="7" fillId="11" borderId="33" xfId="0" applyNumberFormat="1" applyFont="1" applyFill="1" applyBorder="1"/>
    <xf numFmtId="3" fontId="7" fillId="11" borderId="38" xfId="0" applyNumberFormat="1" applyFont="1" applyFill="1" applyBorder="1"/>
    <xf numFmtId="0" fontId="3" fillId="3" borderId="5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6" xfId="0" applyNumberFormat="1" applyFont="1" applyFill="1" applyBorder="1"/>
    <xf numFmtId="3" fontId="2" fillId="0" borderId="44" xfId="0" applyNumberFormat="1" applyFont="1" applyFill="1" applyBorder="1"/>
    <xf numFmtId="1" fontId="3" fillId="0" borderId="6" xfId="0" applyNumberFormat="1" applyFont="1" applyFill="1" applyBorder="1"/>
    <xf numFmtId="1" fontId="8" fillId="3" borderId="25" xfId="0" applyNumberFormat="1" applyFont="1" applyFill="1" applyBorder="1" applyAlignment="1">
      <alignment horizontal="left" wrapText="1"/>
    </xf>
    <xf numFmtId="3" fontId="7" fillId="3" borderId="26" xfId="0" applyNumberFormat="1" applyFont="1" applyFill="1" applyBorder="1"/>
    <xf numFmtId="3" fontId="7" fillId="3" borderId="27" xfId="0" applyNumberFormat="1" applyFont="1" applyFill="1" applyBorder="1"/>
    <xf numFmtId="3" fontId="7" fillId="3" borderId="28" xfId="0" applyNumberFormat="1" applyFont="1" applyFill="1" applyBorder="1"/>
    <xf numFmtId="3" fontId="7" fillId="3" borderId="29" xfId="0" applyNumberFormat="1" applyFont="1" applyFill="1" applyBorder="1"/>
    <xf numFmtId="0" fontId="28" fillId="7" borderId="48" xfId="0" applyFont="1" applyFill="1" applyBorder="1" applyAlignment="1">
      <alignment horizontal="left"/>
    </xf>
    <xf numFmtId="0" fontId="29" fillId="7" borderId="6" xfId="0" applyFont="1" applyFill="1" applyBorder="1" applyAlignment="1">
      <alignment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3" fillId="0" borderId="0" xfId="0" applyFont="1" applyAlignment="1">
      <alignment horizontal="center" vertical="center"/>
    </xf>
    <xf numFmtId="0" fontId="2" fillId="0" borderId="0" xfId="0" applyFont="1"/>
    <xf numFmtId="3" fontId="15" fillId="3" borderId="2" xfId="0" applyNumberFormat="1" applyFont="1" applyFill="1" applyBorder="1" applyAlignment="1">
      <alignment horizontal="right"/>
    </xf>
    <xf numFmtId="3" fontId="15" fillId="3" borderId="2" xfId="0" applyNumberFormat="1" applyFont="1" applyFill="1" applyBorder="1" applyAlignment="1">
      <alignment horizontal="right" wrapText="1"/>
    </xf>
    <xf numFmtId="3" fontId="15" fillId="3" borderId="41" xfId="0" quotePrefix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/>
    </xf>
    <xf numFmtId="0" fontId="16" fillId="0" borderId="0" xfId="0" applyFont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3" fontId="8" fillId="0" borderId="9" xfId="0" applyNumberFormat="1" applyFont="1" applyBorder="1"/>
    <xf numFmtId="0" fontId="7" fillId="0" borderId="10" xfId="0" applyFont="1" applyBorder="1"/>
    <xf numFmtId="3" fontId="2" fillId="3" borderId="6" xfId="0" applyNumberFormat="1" applyFont="1" applyFill="1" applyBorder="1" applyAlignment="1">
      <alignment vertical="center"/>
    </xf>
    <xf numFmtId="3" fontId="27" fillId="3" borderId="44" xfId="0" applyNumberFormat="1" applyFont="1" applyFill="1" applyBorder="1" applyAlignment="1">
      <alignment vertical="center"/>
    </xf>
    <xf numFmtId="3" fontId="0" fillId="3" borderId="44" xfId="0" applyNumberFormat="1" applyFont="1" applyFill="1" applyBorder="1" applyAlignment="1">
      <alignment vertical="center"/>
    </xf>
    <xf numFmtId="3" fontId="3" fillId="0" borderId="50" xfId="0" applyNumberFormat="1" applyFont="1" applyBorder="1"/>
    <xf numFmtId="3" fontId="2" fillId="0" borderId="50" xfId="0" applyNumberFormat="1" applyFont="1" applyBorder="1"/>
    <xf numFmtId="0" fontId="2" fillId="0" borderId="2" xfId="0" applyFont="1" applyBorder="1"/>
    <xf numFmtId="4" fontId="3" fillId="0" borderId="50" xfId="0" applyNumberFormat="1" applyFont="1" applyFill="1" applyBorder="1" applyAlignment="1">
      <alignment vertical="center"/>
    </xf>
    <xf numFmtId="4" fontId="3" fillId="7" borderId="50" xfId="0" applyNumberFormat="1" applyFont="1" applyFill="1" applyBorder="1"/>
    <xf numFmtId="0" fontId="3" fillId="0" borderId="50" xfId="0" applyFont="1" applyBorder="1"/>
    <xf numFmtId="3" fontId="3" fillId="3" borderId="50" xfId="0" applyNumberFormat="1" applyFont="1" applyFill="1" applyBorder="1" applyAlignment="1">
      <alignment vertical="center"/>
    </xf>
    <xf numFmtId="3" fontId="3" fillId="7" borderId="50" xfId="0" applyNumberFormat="1" applyFont="1" applyFill="1" applyBorder="1"/>
    <xf numFmtId="0" fontId="3" fillId="0" borderId="2" xfId="0" applyFont="1" applyFill="1" applyBorder="1"/>
    <xf numFmtId="4" fontId="3" fillId="12" borderId="6" xfId="0" applyNumberFormat="1" applyFont="1" applyFill="1" applyBorder="1"/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12" borderId="2" xfId="0" applyNumberFormat="1" applyFont="1" applyFill="1" applyBorder="1"/>
    <xf numFmtId="3" fontId="3" fillId="12" borderId="2" xfId="0" applyNumberFormat="1" applyFont="1" applyFill="1" applyBorder="1"/>
    <xf numFmtId="0" fontId="29" fillId="0" borderId="2" xfId="0" applyFont="1" applyBorder="1" applyAlignment="1">
      <alignment horizontal="center" vertical="center" wrapText="1"/>
    </xf>
    <xf numFmtId="3" fontId="3" fillId="3" borderId="2" xfId="0" applyNumberFormat="1" applyFont="1" applyFill="1" applyBorder="1"/>
    <xf numFmtId="0" fontId="3" fillId="0" borderId="57" xfId="0" applyFont="1" applyBorder="1"/>
    <xf numFmtId="0" fontId="3" fillId="0" borderId="0" xfId="0" applyFont="1" applyBorder="1"/>
    <xf numFmtId="0" fontId="28" fillId="7" borderId="58" xfId="0" applyFont="1" applyFill="1" applyBorder="1" applyAlignment="1">
      <alignment horizontal="left"/>
    </xf>
    <xf numFmtId="3" fontId="3" fillId="12" borderId="60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3" fontId="3" fillId="11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3" fontId="2" fillId="11" borderId="2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" fillId="0" borderId="2" xfId="0" applyFont="1" applyBorder="1"/>
    <xf numFmtId="3" fontId="2" fillId="0" borderId="2" xfId="0" applyNumberFormat="1" applyFont="1" applyFill="1" applyBorder="1"/>
    <xf numFmtId="0" fontId="28" fillId="7" borderId="61" xfId="0" applyFont="1" applyFill="1" applyBorder="1" applyAlignment="1">
      <alignment horizontal="left"/>
    </xf>
    <xf numFmtId="0" fontId="29" fillId="7" borderId="62" xfId="0" applyFont="1" applyFill="1" applyBorder="1" applyAlignment="1">
      <alignment wrapText="1"/>
    </xf>
    <xf numFmtId="3" fontId="3" fillId="7" borderId="62" xfId="0" applyNumberFormat="1" applyFont="1" applyFill="1" applyBorder="1"/>
    <xf numFmtId="3" fontId="3" fillId="12" borderId="64" xfId="0" applyNumberFormat="1" applyFont="1" applyFill="1" applyBorder="1"/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vertical="center" wrapText="1"/>
    </xf>
    <xf numFmtId="0" fontId="29" fillId="11" borderId="60" xfId="0" applyFont="1" applyFill="1" applyBorder="1" applyAlignment="1">
      <alignment horizontal="center" vertical="center" wrapText="1"/>
    </xf>
    <xf numFmtId="0" fontId="21" fillId="11" borderId="70" xfId="0" applyFont="1" applyFill="1" applyBorder="1" applyAlignment="1">
      <alignment horizontal="center" vertical="center" wrapText="1"/>
    </xf>
    <xf numFmtId="0" fontId="29" fillId="10" borderId="60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4" fontId="2" fillId="0" borderId="2" xfId="0" applyNumberFormat="1" applyFont="1" applyBorder="1"/>
    <xf numFmtId="3" fontId="3" fillId="3" borderId="2" xfId="0" applyNumberFormat="1" applyFont="1" applyFill="1" applyBorder="1" applyAlignment="1">
      <alignment vertical="center"/>
    </xf>
    <xf numFmtId="4" fontId="3" fillId="0" borderId="62" xfId="0" applyNumberFormat="1" applyFont="1" applyFill="1" applyBorder="1" applyAlignment="1">
      <alignment vertical="center"/>
    </xf>
    <xf numFmtId="4" fontId="3" fillId="0" borderId="63" xfId="0" applyNumberFormat="1" applyFont="1" applyFill="1" applyBorder="1" applyAlignment="1">
      <alignment vertical="center"/>
    </xf>
    <xf numFmtId="0" fontId="3" fillId="0" borderId="64" xfId="0" applyFont="1" applyFill="1" applyBorder="1"/>
    <xf numFmtId="3" fontId="3" fillId="7" borderId="2" xfId="0" applyNumberFormat="1" applyFont="1" applyFill="1" applyBorder="1"/>
    <xf numFmtId="3" fontId="3" fillId="13" borderId="2" xfId="0" applyNumberFormat="1" applyFont="1" applyFill="1" applyBorder="1"/>
    <xf numFmtId="0" fontId="2" fillId="11" borderId="2" xfId="0" applyFont="1" applyFill="1" applyBorder="1"/>
    <xf numFmtId="3" fontId="3" fillId="0" borderId="2" xfId="0" applyNumberFormat="1" applyFont="1" applyFill="1" applyBorder="1"/>
    <xf numFmtId="3" fontId="3" fillId="0" borderId="4" xfId="0" applyNumberFormat="1" applyFont="1" applyFill="1" applyBorder="1"/>
    <xf numFmtId="0" fontId="29" fillId="7" borderId="63" xfId="0" applyFont="1" applyFill="1" applyBorder="1" applyAlignment="1">
      <alignment wrapText="1"/>
    </xf>
    <xf numFmtId="0" fontId="29" fillId="7" borderId="59" xfId="0" applyFont="1" applyFill="1" applyBorder="1" applyAlignment="1">
      <alignment wrapText="1"/>
    </xf>
    <xf numFmtId="3" fontId="3" fillId="0" borderId="67" xfId="0" applyNumberFormat="1" applyFont="1" applyBorder="1"/>
    <xf numFmtId="3" fontId="32" fillId="3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3" fillId="10" borderId="60" xfId="0" applyFont="1" applyFill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horizontal="left" wrapText="1"/>
    </xf>
    <xf numFmtId="0" fontId="15" fillId="5" borderId="43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1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9" fillId="0" borderId="4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7" fillId="0" borderId="3" xfId="0" applyFont="1" applyBorder="1"/>
    <xf numFmtId="0" fontId="9" fillId="0" borderId="41" xfId="0" quotePrefix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9" fillId="5" borderId="41" xfId="0" quotePrefix="1" applyFont="1" applyFill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/>
    <xf numFmtId="0" fontId="15" fillId="6" borderId="41" xfId="0" applyFont="1" applyFill="1" applyBorder="1" applyAlignment="1">
      <alignment horizontal="left" wrapText="1"/>
    </xf>
    <xf numFmtId="0" fontId="15" fillId="6" borderId="3" xfId="0" applyFont="1" applyFill="1" applyBorder="1" applyAlignment="1">
      <alignment horizontal="left" wrapText="1"/>
    </xf>
    <xf numFmtId="0" fontId="15" fillId="6" borderId="43" xfId="0" applyFont="1" applyFill="1" applyBorder="1" applyAlignment="1">
      <alignment horizontal="left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wrapText="1" shrinkToFit="1"/>
    </xf>
    <xf numFmtId="0" fontId="0" fillId="0" borderId="10" xfId="0" applyBorder="1" applyAlignment="1"/>
    <xf numFmtId="0" fontId="2" fillId="0" borderId="2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3" fontId="24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44" xfId="0" applyFont="1" applyFill="1" applyBorder="1" applyAlignment="1">
      <alignment horizontal="left" wrapText="1"/>
    </xf>
    <xf numFmtId="0" fontId="28" fillId="7" borderId="71" xfId="0" applyFont="1" applyFill="1" applyBorder="1" applyAlignment="1">
      <alignment horizontal="left" wrapText="1"/>
    </xf>
    <xf numFmtId="0" fontId="0" fillId="0" borderId="72" xfId="0" applyBorder="1" applyAlignment="1">
      <alignment wrapText="1"/>
    </xf>
    <xf numFmtId="0" fontId="28" fillId="7" borderId="41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4" fillId="0" borderId="68" xfId="0" applyFont="1" applyBorder="1" applyAlignment="1">
      <alignment horizontal="center" wrapText="1"/>
    </xf>
    <xf numFmtId="0" fontId="2" fillId="2" borderId="69" xfId="0" applyFont="1" applyFill="1" applyBorder="1" applyAlignment="1">
      <alignment horizontal="left" wrapText="1"/>
    </xf>
    <xf numFmtId="0" fontId="8" fillId="0" borderId="41" xfId="0" quotePrefix="1" applyFont="1" applyBorder="1" applyAlignment="1">
      <alignment horizontal="left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colors>
    <mruColors>
      <color rgb="FFF6A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6EBE6E-8F6F-48E5-8E5E-14450BF3C113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6</xdr:row>
      <xdr:rowOff>19050</xdr:rowOff>
    </xdr:from>
    <xdr:to>
      <xdr:col>0</xdr:col>
      <xdr:colOff>1057275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06F8484-FE7B-4C50-A676-4A97E1B11416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30A4A8F-8922-47C7-8B90-625E1898FD66}"/>
            </a:ext>
          </a:extLst>
        </xdr:cNvPr>
        <xdr:cNvSpPr>
          <a:spLocks noChangeShapeType="1"/>
        </xdr:cNvSpPr>
      </xdr:nvSpPr>
      <xdr:spPr bwMode="auto">
        <a:xfrm>
          <a:off x="19050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59A2799-2980-4ACA-B0B4-AE7FAE8950C3}"/>
            </a:ext>
          </a:extLst>
        </xdr:cNvPr>
        <xdr:cNvSpPr>
          <a:spLocks noChangeShapeType="1"/>
        </xdr:cNvSpPr>
      </xdr:nvSpPr>
      <xdr:spPr bwMode="auto">
        <a:xfrm>
          <a:off x="9525" y="5114925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43</xdr:row>
      <xdr:rowOff>19050</xdr:rowOff>
    </xdr:from>
    <xdr:to>
      <xdr:col>1</xdr:col>
      <xdr:colOff>0</xdr:colOff>
      <xdr:row>45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9F0394E-440E-4279-BCDA-2916062946B7}"/>
            </a:ext>
          </a:extLst>
        </xdr:cNvPr>
        <xdr:cNvSpPr>
          <a:spLocks noChangeShapeType="1"/>
        </xdr:cNvSpPr>
      </xdr:nvSpPr>
      <xdr:spPr bwMode="auto">
        <a:xfrm>
          <a:off x="19050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43</xdr:row>
      <xdr:rowOff>19050</xdr:rowOff>
    </xdr:from>
    <xdr:to>
      <xdr:col>0</xdr:col>
      <xdr:colOff>1057275</xdr:colOff>
      <xdr:row>45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62C7B46-775C-42E4-8EDA-6FDCE12DF2CF}"/>
            </a:ext>
          </a:extLst>
        </xdr:cNvPr>
        <xdr:cNvSpPr>
          <a:spLocks noChangeShapeType="1"/>
        </xdr:cNvSpPr>
      </xdr:nvSpPr>
      <xdr:spPr bwMode="auto">
        <a:xfrm>
          <a:off x="9525" y="8439150"/>
          <a:ext cx="104775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9594-432E-432C-8BDF-3144CFD92825}">
  <dimension ref="A1:M47"/>
  <sheetViews>
    <sheetView topLeftCell="A4" workbookViewId="0">
      <selection activeCell="M18" sqref="M18"/>
    </sheetView>
  </sheetViews>
  <sheetFormatPr defaultColWidth="11.42578125" defaultRowHeight="12.75" x14ac:dyDescent="0.2"/>
  <cols>
    <col min="1" max="2" width="4.28515625" style="152" customWidth="1"/>
    <col min="3" max="3" width="5.5703125" style="152" customWidth="1"/>
    <col min="4" max="4" width="5.28515625" style="9" customWidth="1"/>
    <col min="5" max="5" width="33.42578125" style="152" customWidth="1"/>
    <col min="6" max="6" width="15.85546875" style="152" bestFit="1" customWidth="1"/>
    <col min="7" max="7" width="15.85546875" style="152" customWidth="1"/>
    <col min="8" max="8" width="15.85546875" style="206" customWidth="1"/>
    <col min="9" max="9" width="14.7109375" style="152" customWidth="1"/>
    <col min="10" max="10" width="13.28515625" style="152" customWidth="1"/>
    <col min="11" max="11" width="11.42578125" style="152"/>
    <col min="12" max="12" width="16.28515625" style="152" bestFit="1" customWidth="1"/>
    <col min="13" max="13" width="21.7109375" style="152" bestFit="1" customWidth="1"/>
    <col min="14" max="258" width="11.42578125" style="152"/>
    <col min="259" max="260" width="4.28515625" style="152" customWidth="1"/>
    <col min="261" max="261" width="5.5703125" style="152" customWidth="1"/>
    <col min="262" max="262" width="5.28515625" style="152" customWidth="1"/>
    <col min="263" max="263" width="44.7109375" style="152" customWidth="1"/>
    <col min="264" max="264" width="15.85546875" style="152" bestFit="1" customWidth="1"/>
    <col min="265" max="265" width="17.28515625" style="152" customWidth="1"/>
    <col min="266" max="266" width="16.7109375" style="152" customWidth="1"/>
    <col min="267" max="267" width="11.42578125" style="152"/>
    <col min="268" max="268" width="16.28515625" style="152" bestFit="1" customWidth="1"/>
    <col min="269" max="269" width="21.7109375" style="152" bestFit="1" customWidth="1"/>
    <col min="270" max="514" width="11.42578125" style="152"/>
    <col min="515" max="516" width="4.28515625" style="152" customWidth="1"/>
    <col min="517" max="517" width="5.5703125" style="152" customWidth="1"/>
    <col min="518" max="518" width="5.28515625" style="152" customWidth="1"/>
    <col min="519" max="519" width="44.7109375" style="152" customWidth="1"/>
    <col min="520" max="520" width="15.85546875" style="152" bestFit="1" customWidth="1"/>
    <col min="521" max="521" width="17.28515625" style="152" customWidth="1"/>
    <col min="522" max="522" width="16.7109375" style="152" customWidth="1"/>
    <col min="523" max="523" width="11.42578125" style="152"/>
    <col min="524" max="524" width="16.28515625" style="152" bestFit="1" customWidth="1"/>
    <col min="525" max="525" width="21.7109375" style="152" bestFit="1" customWidth="1"/>
    <col min="526" max="770" width="11.42578125" style="152"/>
    <col min="771" max="772" width="4.28515625" style="152" customWidth="1"/>
    <col min="773" max="773" width="5.5703125" style="152" customWidth="1"/>
    <col min="774" max="774" width="5.28515625" style="152" customWidth="1"/>
    <col min="775" max="775" width="44.7109375" style="152" customWidth="1"/>
    <col min="776" max="776" width="15.85546875" style="152" bestFit="1" customWidth="1"/>
    <col min="777" max="777" width="17.28515625" style="152" customWidth="1"/>
    <col min="778" max="778" width="16.7109375" style="152" customWidth="1"/>
    <col min="779" max="779" width="11.42578125" style="152"/>
    <col min="780" max="780" width="16.28515625" style="152" bestFit="1" customWidth="1"/>
    <col min="781" max="781" width="21.7109375" style="152" bestFit="1" customWidth="1"/>
    <col min="782" max="1026" width="11.42578125" style="152"/>
    <col min="1027" max="1028" width="4.28515625" style="152" customWidth="1"/>
    <col min="1029" max="1029" width="5.5703125" style="152" customWidth="1"/>
    <col min="1030" max="1030" width="5.28515625" style="152" customWidth="1"/>
    <col min="1031" max="1031" width="44.7109375" style="152" customWidth="1"/>
    <col min="1032" max="1032" width="15.85546875" style="152" bestFit="1" customWidth="1"/>
    <col min="1033" max="1033" width="17.28515625" style="152" customWidth="1"/>
    <col min="1034" max="1034" width="16.7109375" style="152" customWidth="1"/>
    <col min="1035" max="1035" width="11.42578125" style="152"/>
    <col min="1036" max="1036" width="16.28515625" style="152" bestFit="1" customWidth="1"/>
    <col min="1037" max="1037" width="21.7109375" style="152" bestFit="1" customWidth="1"/>
    <col min="1038" max="1282" width="11.42578125" style="152"/>
    <col min="1283" max="1284" width="4.28515625" style="152" customWidth="1"/>
    <col min="1285" max="1285" width="5.5703125" style="152" customWidth="1"/>
    <col min="1286" max="1286" width="5.28515625" style="152" customWidth="1"/>
    <col min="1287" max="1287" width="44.7109375" style="152" customWidth="1"/>
    <col min="1288" max="1288" width="15.85546875" style="152" bestFit="1" customWidth="1"/>
    <col min="1289" max="1289" width="17.28515625" style="152" customWidth="1"/>
    <col min="1290" max="1290" width="16.7109375" style="152" customWidth="1"/>
    <col min="1291" max="1291" width="11.42578125" style="152"/>
    <col min="1292" max="1292" width="16.28515625" style="152" bestFit="1" customWidth="1"/>
    <col min="1293" max="1293" width="21.7109375" style="152" bestFit="1" customWidth="1"/>
    <col min="1294" max="1538" width="11.42578125" style="152"/>
    <col min="1539" max="1540" width="4.28515625" style="152" customWidth="1"/>
    <col min="1541" max="1541" width="5.5703125" style="152" customWidth="1"/>
    <col min="1542" max="1542" width="5.28515625" style="152" customWidth="1"/>
    <col min="1543" max="1543" width="44.7109375" style="152" customWidth="1"/>
    <col min="1544" max="1544" width="15.85546875" style="152" bestFit="1" customWidth="1"/>
    <col min="1545" max="1545" width="17.28515625" style="152" customWidth="1"/>
    <col min="1546" max="1546" width="16.7109375" style="152" customWidth="1"/>
    <col min="1547" max="1547" width="11.42578125" style="152"/>
    <col min="1548" max="1548" width="16.28515625" style="152" bestFit="1" customWidth="1"/>
    <col min="1549" max="1549" width="21.7109375" style="152" bestFit="1" customWidth="1"/>
    <col min="1550" max="1794" width="11.42578125" style="152"/>
    <col min="1795" max="1796" width="4.28515625" style="152" customWidth="1"/>
    <col min="1797" max="1797" width="5.5703125" style="152" customWidth="1"/>
    <col min="1798" max="1798" width="5.28515625" style="152" customWidth="1"/>
    <col min="1799" max="1799" width="44.7109375" style="152" customWidth="1"/>
    <col min="1800" max="1800" width="15.85546875" style="152" bestFit="1" customWidth="1"/>
    <col min="1801" max="1801" width="17.28515625" style="152" customWidth="1"/>
    <col min="1802" max="1802" width="16.7109375" style="152" customWidth="1"/>
    <col min="1803" max="1803" width="11.42578125" style="152"/>
    <col min="1804" max="1804" width="16.28515625" style="152" bestFit="1" customWidth="1"/>
    <col min="1805" max="1805" width="21.7109375" style="152" bestFit="1" customWidth="1"/>
    <col min="1806" max="2050" width="11.42578125" style="152"/>
    <col min="2051" max="2052" width="4.28515625" style="152" customWidth="1"/>
    <col min="2053" max="2053" width="5.5703125" style="152" customWidth="1"/>
    <col min="2054" max="2054" width="5.28515625" style="152" customWidth="1"/>
    <col min="2055" max="2055" width="44.7109375" style="152" customWidth="1"/>
    <col min="2056" max="2056" width="15.85546875" style="152" bestFit="1" customWidth="1"/>
    <col min="2057" max="2057" width="17.28515625" style="152" customWidth="1"/>
    <col min="2058" max="2058" width="16.7109375" style="152" customWidth="1"/>
    <col min="2059" max="2059" width="11.42578125" style="152"/>
    <col min="2060" max="2060" width="16.28515625" style="152" bestFit="1" customWidth="1"/>
    <col min="2061" max="2061" width="21.7109375" style="152" bestFit="1" customWidth="1"/>
    <col min="2062" max="2306" width="11.42578125" style="152"/>
    <col min="2307" max="2308" width="4.28515625" style="152" customWidth="1"/>
    <col min="2309" max="2309" width="5.5703125" style="152" customWidth="1"/>
    <col min="2310" max="2310" width="5.28515625" style="152" customWidth="1"/>
    <col min="2311" max="2311" width="44.7109375" style="152" customWidth="1"/>
    <col min="2312" max="2312" width="15.85546875" style="152" bestFit="1" customWidth="1"/>
    <col min="2313" max="2313" width="17.28515625" style="152" customWidth="1"/>
    <col min="2314" max="2314" width="16.7109375" style="152" customWidth="1"/>
    <col min="2315" max="2315" width="11.42578125" style="152"/>
    <col min="2316" max="2316" width="16.28515625" style="152" bestFit="1" customWidth="1"/>
    <col min="2317" max="2317" width="21.7109375" style="152" bestFit="1" customWidth="1"/>
    <col min="2318" max="2562" width="11.42578125" style="152"/>
    <col min="2563" max="2564" width="4.28515625" style="152" customWidth="1"/>
    <col min="2565" max="2565" width="5.5703125" style="152" customWidth="1"/>
    <col min="2566" max="2566" width="5.28515625" style="152" customWidth="1"/>
    <col min="2567" max="2567" width="44.7109375" style="152" customWidth="1"/>
    <col min="2568" max="2568" width="15.85546875" style="152" bestFit="1" customWidth="1"/>
    <col min="2569" max="2569" width="17.28515625" style="152" customWidth="1"/>
    <col min="2570" max="2570" width="16.7109375" style="152" customWidth="1"/>
    <col min="2571" max="2571" width="11.42578125" style="152"/>
    <col min="2572" max="2572" width="16.28515625" style="152" bestFit="1" customWidth="1"/>
    <col min="2573" max="2573" width="21.7109375" style="152" bestFit="1" customWidth="1"/>
    <col min="2574" max="2818" width="11.42578125" style="152"/>
    <col min="2819" max="2820" width="4.28515625" style="152" customWidth="1"/>
    <col min="2821" max="2821" width="5.5703125" style="152" customWidth="1"/>
    <col min="2822" max="2822" width="5.28515625" style="152" customWidth="1"/>
    <col min="2823" max="2823" width="44.7109375" style="152" customWidth="1"/>
    <col min="2824" max="2824" width="15.85546875" style="152" bestFit="1" customWidth="1"/>
    <col min="2825" max="2825" width="17.28515625" style="152" customWidth="1"/>
    <col min="2826" max="2826" width="16.7109375" style="152" customWidth="1"/>
    <col min="2827" max="2827" width="11.42578125" style="152"/>
    <col min="2828" max="2828" width="16.28515625" style="152" bestFit="1" customWidth="1"/>
    <col min="2829" max="2829" width="21.7109375" style="152" bestFit="1" customWidth="1"/>
    <col min="2830" max="3074" width="11.42578125" style="152"/>
    <col min="3075" max="3076" width="4.28515625" style="152" customWidth="1"/>
    <col min="3077" max="3077" width="5.5703125" style="152" customWidth="1"/>
    <col min="3078" max="3078" width="5.28515625" style="152" customWidth="1"/>
    <col min="3079" max="3079" width="44.7109375" style="152" customWidth="1"/>
    <col min="3080" max="3080" width="15.85546875" style="152" bestFit="1" customWidth="1"/>
    <col min="3081" max="3081" width="17.28515625" style="152" customWidth="1"/>
    <col min="3082" max="3082" width="16.7109375" style="152" customWidth="1"/>
    <col min="3083" max="3083" width="11.42578125" style="152"/>
    <col min="3084" max="3084" width="16.28515625" style="152" bestFit="1" customWidth="1"/>
    <col min="3085" max="3085" width="21.7109375" style="152" bestFit="1" customWidth="1"/>
    <col min="3086" max="3330" width="11.42578125" style="152"/>
    <col min="3331" max="3332" width="4.28515625" style="152" customWidth="1"/>
    <col min="3333" max="3333" width="5.5703125" style="152" customWidth="1"/>
    <col min="3334" max="3334" width="5.28515625" style="152" customWidth="1"/>
    <col min="3335" max="3335" width="44.7109375" style="152" customWidth="1"/>
    <col min="3336" max="3336" width="15.85546875" style="152" bestFit="1" customWidth="1"/>
    <col min="3337" max="3337" width="17.28515625" style="152" customWidth="1"/>
    <col min="3338" max="3338" width="16.7109375" style="152" customWidth="1"/>
    <col min="3339" max="3339" width="11.42578125" style="152"/>
    <col min="3340" max="3340" width="16.28515625" style="152" bestFit="1" customWidth="1"/>
    <col min="3341" max="3341" width="21.7109375" style="152" bestFit="1" customWidth="1"/>
    <col min="3342" max="3586" width="11.42578125" style="152"/>
    <col min="3587" max="3588" width="4.28515625" style="152" customWidth="1"/>
    <col min="3589" max="3589" width="5.5703125" style="152" customWidth="1"/>
    <col min="3590" max="3590" width="5.28515625" style="152" customWidth="1"/>
    <col min="3591" max="3591" width="44.7109375" style="152" customWidth="1"/>
    <col min="3592" max="3592" width="15.85546875" style="152" bestFit="1" customWidth="1"/>
    <col min="3593" max="3593" width="17.28515625" style="152" customWidth="1"/>
    <col min="3594" max="3594" width="16.7109375" style="152" customWidth="1"/>
    <col min="3595" max="3595" width="11.42578125" style="152"/>
    <col min="3596" max="3596" width="16.28515625" style="152" bestFit="1" customWidth="1"/>
    <col min="3597" max="3597" width="21.7109375" style="152" bestFit="1" customWidth="1"/>
    <col min="3598" max="3842" width="11.42578125" style="152"/>
    <col min="3843" max="3844" width="4.28515625" style="152" customWidth="1"/>
    <col min="3845" max="3845" width="5.5703125" style="152" customWidth="1"/>
    <col min="3846" max="3846" width="5.28515625" style="152" customWidth="1"/>
    <col min="3847" max="3847" width="44.7109375" style="152" customWidth="1"/>
    <col min="3848" max="3848" width="15.85546875" style="152" bestFit="1" customWidth="1"/>
    <col min="3849" max="3849" width="17.28515625" style="152" customWidth="1"/>
    <col min="3850" max="3850" width="16.7109375" style="152" customWidth="1"/>
    <col min="3851" max="3851" width="11.42578125" style="152"/>
    <col min="3852" max="3852" width="16.28515625" style="152" bestFit="1" customWidth="1"/>
    <col min="3853" max="3853" width="21.7109375" style="152" bestFit="1" customWidth="1"/>
    <col min="3854" max="4098" width="11.42578125" style="152"/>
    <col min="4099" max="4100" width="4.28515625" style="152" customWidth="1"/>
    <col min="4101" max="4101" width="5.5703125" style="152" customWidth="1"/>
    <col min="4102" max="4102" width="5.28515625" style="152" customWidth="1"/>
    <col min="4103" max="4103" width="44.7109375" style="152" customWidth="1"/>
    <col min="4104" max="4104" width="15.85546875" style="152" bestFit="1" customWidth="1"/>
    <col min="4105" max="4105" width="17.28515625" style="152" customWidth="1"/>
    <col min="4106" max="4106" width="16.7109375" style="152" customWidth="1"/>
    <col min="4107" max="4107" width="11.42578125" style="152"/>
    <col min="4108" max="4108" width="16.28515625" style="152" bestFit="1" customWidth="1"/>
    <col min="4109" max="4109" width="21.7109375" style="152" bestFit="1" customWidth="1"/>
    <col min="4110" max="4354" width="11.42578125" style="152"/>
    <col min="4355" max="4356" width="4.28515625" style="152" customWidth="1"/>
    <col min="4357" max="4357" width="5.5703125" style="152" customWidth="1"/>
    <col min="4358" max="4358" width="5.28515625" style="152" customWidth="1"/>
    <col min="4359" max="4359" width="44.7109375" style="152" customWidth="1"/>
    <col min="4360" max="4360" width="15.85546875" style="152" bestFit="1" customWidth="1"/>
    <col min="4361" max="4361" width="17.28515625" style="152" customWidth="1"/>
    <col min="4362" max="4362" width="16.7109375" style="152" customWidth="1"/>
    <col min="4363" max="4363" width="11.42578125" style="152"/>
    <col min="4364" max="4364" width="16.28515625" style="152" bestFit="1" customWidth="1"/>
    <col min="4365" max="4365" width="21.7109375" style="152" bestFit="1" customWidth="1"/>
    <col min="4366" max="4610" width="11.42578125" style="152"/>
    <col min="4611" max="4612" width="4.28515625" style="152" customWidth="1"/>
    <col min="4613" max="4613" width="5.5703125" style="152" customWidth="1"/>
    <col min="4614" max="4614" width="5.28515625" style="152" customWidth="1"/>
    <col min="4615" max="4615" width="44.7109375" style="152" customWidth="1"/>
    <col min="4616" max="4616" width="15.85546875" style="152" bestFit="1" customWidth="1"/>
    <col min="4617" max="4617" width="17.28515625" style="152" customWidth="1"/>
    <col min="4618" max="4618" width="16.7109375" style="152" customWidth="1"/>
    <col min="4619" max="4619" width="11.42578125" style="152"/>
    <col min="4620" max="4620" width="16.28515625" style="152" bestFit="1" customWidth="1"/>
    <col min="4621" max="4621" width="21.7109375" style="152" bestFit="1" customWidth="1"/>
    <col min="4622" max="4866" width="11.42578125" style="152"/>
    <col min="4867" max="4868" width="4.28515625" style="152" customWidth="1"/>
    <col min="4869" max="4869" width="5.5703125" style="152" customWidth="1"/>
    <col min="4870" max="4870" width="5.28515625" style="152" customWidth="1"/>
    <col min="4871" max="4871" width="44.7109375" style="152" customWidth="1"/>
    <col min="4872" max="4872" width="15.85546875" style="152" bestFit="1" customWidth="1"/>
    <col min="4873" max="4873" width="17.28515625" style="152" customWidth="1"/>
    <col min="4874" max="4874" width="16.7109375" style="152" customWidth="1"/>
    <col min="4875" max="4875" width="11.42578125" style="152"/>
    <col min="4876" max="4876" width="16.28515625" style="152" bestFit="1" customWidth="1"/>
    <col min="4877" max="4877" width="21.7109375" style="152" bestFit="1" customWidth="1"/>
    <col min="4878" max="5122" width="11.42578125" style="152"/>
    <col min="5123" max="5124" width="4.28515625" style="152" customWidth="1"/>
    <col min="5125" max="5125" width="5.5703125" style="152" customWidth="1"/>
    <col min="5126" max="5126" width="5.28515625" style="152" customWidth="1"/>
    <col min="5127" max="5127" width="44.7109375" style="152" customWidth="1"/>
    <col min="5128" max="5128" width="15.85546875" style="152" bestFit="1" customWidth="1"/>
    <col min="5129" max="5129" width="17.28515625" style="152" customWidth="1"/>
    <col min="5130" max="5130" width="16.7109375" style="152" customWidth="1"/>
    <col min="5131" max="5131" width="11.42578125" style="152"/>
    <col min="5132" max="5132" width="16.28515625" style="152" bestFit="1" customWidth="1"/>
    <col min="5133" max="5133" width="21.7109375" style="152" bestFit="1" customWidth="1"/>
    <col min="5134" max="5378" width="11.42578125" style="152"/>
    <col min="5379" max="5380" width="4.28515625" style="152" customWidth="1"/>
    <col min="5381" max="5381" width="5.5703125" style="152" customWidth="1"/>
    <col min="5382" max="5382" width="5.28515625" style="152" customWidth="1"/>
    <col min="5383" max="5383" width="44.7109375" style="152" customWidth="1"/>
    <col min="5384" max="5384" width="15.85546875" style="152" bestFit="1" customWidth="1"/>
    <col min="5385" max="5385" width="17.28515625" style="152" customWidth="1"/>
    <col min="5386" max="5386" width="16.7109375" style="152" customWidth="1"/>
    <col min="5387" max="5387" width="11.42578125" style="152"/>
    <col min="5388" max="5388" width="16.28515625" style="152" bestFit="1" customWidth="1"/>
    <col min="5389" max="5389" width="21.7109375" style="152" bestFit="1" customWidth="1"/>
    <col min="5390" max="5634" width="11.42578125" style="152"/>
    <col min="5635" max="5636" width="4.28515625" style="152" customWidth="1"/>
    <col min="5637" max="5637" width="5.5703125" style="152" customWidth="1"/>
    <col min="5638" max="5638" width="5.28515625" style="152" customWidth="1"/>
    <col min="5639" max="5639" width="44.7109375" style="152" customWidth="1"/>
    <col min="5640" max="5640" width="15.85546875" style="152" bestFit="1" customWidth="1"/>
    <col min="5641" max="5641" width="17.28515625" style="152" customWidth="1"/>
    <col min="5642" max="5642" width="16.7109375" style="152" customWidth="1"/>
    <col min="5643" max="5643" width="11.42578125" style="152"/>
    <col min="5644" max="5644" width="16.28515625" style="152" bestFit="1" customWidth="1"/>
    <col min="5645" max="5645" width="21.7109375" style="152" bestFit="1" customWidth="1"/>
    <col min="5646" max="5890" width="11.42578125" style="152"/>
    <col min="5891" max="5892" width="4.28515625" style="152" customWidth="1"/>
    <col min="5893" max="5893" width="5.5703125" style="152" customWidth="1"/>
    <col min="5894" max="5894" width="5.28515625" style="152" customWidth="1"/>
    <col min="5895" max="5895" width="44.7109375" style="152" customWidth="1"/>
    <col min="5896" max="5896" width="15.85546875" style="152" bestFit="1" customWidth="1"/>
    <col min="5897" max="5897" width="17.28515625" style="152" customWidth="1"/>
    <col min="5898" max="5898" width="16.7109375" style="152" customWidth="1"/>
    <col min="5899" max="5899" width="11.42578125" style="152"/>
    <col min="5900" max="5900" width="16.28515625" style="152" bestFit="1" customWidth="1"/>
    <col min="5901" max="5901" width="21.7109375" style="152" bestFit="1" customWidth="1"/>
    <col min="5902" max="6146" width="11.42578125" style="152"/>
    <col min="6147" max="6148" width="4.28515625" style="152" customWidth="1"/>
    <col min="6149" max="6149" width="5.5703125" style="152" customWidth="1"/>
    <col min="6150" max="6150" width="5.28515625" style="152" customWidth="1"/>
    <col min="6151" max="6151" width="44.7109375" style="152" customWidth="1"/>
    <col min="6152" max="6152" width="15.85546875" style="152" bestFit="1" customWidth="1"/>
    <col min="6153" max="6153" width="17.28515625" style="152" customWidth="1"/>
    <col min="6154" max="6154" width="16.7109375" style="152" customWidth="1"/>
    <col min="6155" max="6155" width="11.42578125" style="152"/>
    <col min="6156" max="6156" width="16.28515625" style="152" bestFit="1" customWidth="1"/>
    <col min="6157" max="6157" width="21.7109375" style="152" bestFit="1" customWidth="1"/>
    <col min="6158" max="6402" width="11.42578125" style="152"/>
    <col min="6403" max="6404" width="4.28515625" style="152" customWidth="1"/>
    <col min="6405" max="6405" width="5.5703125" style="152" customWidth="1"/>
    <col min="6406" max="6406" width="5.28515625" style="152" customWidth="1"/>
    <col min="6407" max="6407" width="44.7109375" style="152" customWidth="1"/>
    <col min="6408" max="6408" width="15.85546875" style="152" bestFit="1" customWidth="1"/>
    <col min="6409" max="6409" width="17.28515625" style="152" customWidth="1"/>
    <col min="6410" max="6410" width="16.7109375" style="152" customWidth="1"/>
    <col min="6411" max="6411" width="11.42578125" style="152"/>
    <col min="6412" max="6412" width="16.28515625" style="152" bestFit="1" customWidth="1"/>
    <col min="6413" max="6413" width="21.7109375" style="152" bestFit="1" customWidth="1"/>
    <col min="6414" max="6658" width="11.42578125" style="152"/>
    <col min="6659" max="6660" width="4.28515625" style="152" customWidth="1"/>
    <col min="6661" max="6661" width="5.5703125" style="152" customWidth="1"/>
    <col min="6662" max="6662" width="5.28515625" style="152" customWidth="1"/>
    <col min="6663" max="6663" width="44.7109375" style="152" customWidth="1"/>
    <col min="6664" max="6664" width="15.85546875" style="152" bestFit="1" customWidth="1"/>
    <col min="6665" max="6665" width="17.28515625" style="152" customWidth="1"/>
    <col min="6666" max="6666" width="16.7109375" style="152" customWidth="1"/>
    <col min="6667" max="6667" width="11.42578125" style="152"/>
    <col min="6668" max="6668" width="16.28515625" style="152" bestFit="1" customWidth="1"/>
    <col min="6669" max="6669" width="21.7109375" style="152" bestFit="1" customWidth="1"/>
    <col min="6670" max="6914" width="11.42578125" style="152"/>
    <col min="6915" max="6916" width="4.28515625" style="152" customWidth="1"/>
    <col min="6917" max="6917" width="5.5703125" style="152" customWidth="1"/>
    <col min="6918" max="6918" width="5.28515625" style="152" customWidth="1"/>
    <col min="6919" max="6919" width="44.7109375" style="152" customWidth="1"/>
    <col min="6920" max="6920" width="15.85546875" style="152" bestFit="1" customWidth="1"/>
    <col min="6921" max="6921" width="17.28515625" style="152" customWidth="1"/>
    <col min="6922" max="6922" width="16.7109375" style="152" customWidth="1"/>
    <col min="6923" max="6923" width="11.42578125" style="152"/>
    <col min="6924" max="6924" width="16.28515625" style="152" bestFit="1" customWidth="1"/>
    <col min="6925" max="6925" width="21.7109375" style="152" bestFit="1" customWidth="1"/>
    <col min="6926" max="7170" width="11.42578125" style="152"/>
    <col min="7171" max="7172" width="4.28515625" style="152" customWidth="1"/>
    <col min="7173" max="7173" width="5.5703125" style="152" customWidth="1"/>
    <col min="7174" max="7174" width="5.28515625" style="152" customWidth="1"/>
    <col min="7175" max="7175" width="44.7109375" style="152" customWidth="1"/>
    <col min="7176" max="7176" width="15.85546875" style="152" bestFit="1" customWidth="1"/>
    <col min="7177" max="7177" width="17.28515625" style="152" customWidth="1"/>
    <col min="7178" max="7178" width="16.7109375" style="152" customWidth="1"/>
    <col min="7179" max="7179" width="11.42578125" style="152"/>
    <col min="7180" max="7180" width="16.28515625" style="152" bestFit="1" customWidth="1"/>
    <col min="7181" max="7181" width="21.7109375" style="152" bestFit="1" customWidth="1"/>
    <col min="7182" max="7426" width="11.42578125" style="152"/>
    <col min="7427" max="7428" width="4.28515625" style="152" customWidth="1"/>
    <col min="7429" max="7429" width="5.5703125" style="152" customWidth="1"/>
    <col min="7430" max="7430" width="5.28515625" style="152" customWidth="1"/>
    <col min="7431" max="7431" width="44.7109375" style="152" customWidth="1"/>
    <col min="7432" max="7432" width="15.85546875" style="152" bestFit="1" customWidth="1"/>
    <col min="7433" max="7433" width="17.28515625" style="152" customWidth="1"/>
    <col min="7434" max="7434" width="16.7109375" style="152" customWidth="1"/>
    <col min="7435" max="7435" width="11.42578125" style="152"/>
    <col min="7436" max="7436" width="16.28515625" style="152" bestFit="1" customWidth="1"/>
    <col min="7437" max="7437" width="21.7109375" style="152" bestFit="1" customWidth="1"/>
    <col min="7438" max="7682" width="11.42578125" style="152"/>
    <col min="7683" max="7684" width="4.28515625" style="152" customWidth="1"/>
    <col min="7685" max="7685" width="5.5703125" style="152" customWidth="1"/>
    <col min="7686" max="7686" width="5.28515625" style="152" customWidth="1"/>
    <col min="7687" max="7687" width="44.7109375" style="152" customWidth="1"/>
    <col min="7688" max="7688" width="15.85546875" style="152" bestFit="1" customWidth="1"/>
    <col min="7689" max="7689" width="17.28515625" style="152" customWidth="1"/>
    <col min="7690" max="7690" width="16.7109375" style="152" customWidth="1"/>
    <col min="7691" max="7691" width="11.42578125" style="152"/>
    <col min="7692" max="7692" width="16.28515625" style="152" bestFit="1" customWidth="1"/>
    <col min="7693" max="7693" width="21.7109375" style="152" bestFit="1" customWidth="1"/>
    <col min="7694" max="7938" width="11.42578125" style="152"/>
    <col min="7939" max="7940" width="4.28515625" style="152" customWidth="1"/>
    <col min="7941" max="7941" width="5.5703125" style="152" customWidth="1"/>
    <col min="7942" max="7942" width="5.28515625" style="152" customWidth="1"/>
    <col min="7943" max="7943" width="44.7109375" style="152" customWidth="1"/>
    <col min="7944" max="7944" width="15.85546875" style="152" bestFit="1" customWidth="1"/>
    <col min="7945" max="7945" width="17.28515625" style="152" customWidth="1"/>
    <col min="7946" max="7946" width="16.7109375" style="152" customWidth="1"/>
    <col min="7947" max="7947" width="11.42578125" style="152"/>
    <col min="7948" max="7948" width="16.28515625" style="152" bestFit="1" customWidth="1"/>
    <col min="7949" max="7949" width="21.7109375" style="152" bestFit="1" customWidth="1"/>
    <col min="7950" max="8194" width="11.42578125" style="152"/>
    <col min="8195" max="8196" width="4.28515625" style="152" customWidth="1"/>
    <col min="8197" max="8197" width="5.5703125" style="152" customWidth="1"/>
    <col min="8198" max="8198" width="5.28515625" style="152" customWidth="1"/>
    <col min="8199" max="8199" width="44.7109375" style="152" customWidth="1"/>
    <col min="8200" max="8200" width="15.85546875" style="152" bestFit="1" customWidth="1"/>
    <col min="8201" max="8201" width="17.28515625" style="152" customWidth="1"/>
    <col min="8202" max="8202" width="16.7109375" style="152" customWidth="1"/>
    <col min="8203" max="8203" width="11.42578125" style="152"/>
    <col min="8204" max="8204" width="16.28515625" style="152" bestFit="1" customWidth="1"/>
    <col min="8205" max="8205" width="21.7109375" style="152" bestFit="1" customWidth="1"/>
    <col min="8206" max="8450" width="11.42578125" style="152"/>
    <col min="8451" max="8452" width="4.28515625" style="152" customWidth="1"/>
    <col min="8453" max="8453" width="5.5703125" style="152" customWidth="1"/>
    <col min="8454" max="8454" width="5.28515625" style="152" customWidth="1"/>
    <col min="8455" max="8455" width="44.7109375" style="152" customWidth="1"/>
    <col min="8456" max="8456" width="15.85546875" style="152" bestFit="1" customWidth="1"/>
    <col min="8457" max="8457" width="17.28515625" style="152" customWidth="1"/>
    <col min="8458" max="8458" width="16.7109375" style="152" customWidth="1"/>
    <col min="8459" max="8459" width="11.42578125" style="152"/>
    <col min="8460" max="8460" width="16.28515625" style="152" bestFit="1" customWidth="1"/>
    <col min="8461" max="8461" width="21.7109375" style="152" bestFit="1" customWidth="1"/>
    <col min="8462" max="8706" width="11.42578125" style="152"/>
    <col min="8707" max="8708" width="4.28515625" style="152" customWidth="1"/>
    <col min="8709" max="8709" width="5.5703125" style="152" customWidth="1"/>
    <col min="8710" max="8710" width="5.28515625" style="152" customWidth="1"/>
    <col min="8711" max="8711" width="44.7109375" style="152" customWidth="1"/>
    <col min="8712" max="8712" width="15.85546875" style="152" bestFit="1" customWidth="1"/>
    <col min="8713" max="8713" width="17.28515625" style="152" customWidth="1"/>
    <col min="8714" max="8714" width="16.7109375" style="152" customWidth="1"/>
    <col min="8715" max="8715" width="11.42578125" style="152"/>
    <col min="8716" max="8716" width="16.28515625" style="152" bestFit="1" customWidth="1"/>
    <col min="8717" max="8717" width="21.7109375" style="152" bestFit="1" customWidth="1"/>
    <col min="8718" max="8962" width="11.42578125" style="152"/>
    <col min="8963" max="8964" width="4.28515625" style="152" customWidth="1"/>
    <col min="8965" max="8965" width="5.5703125" style="152" customWidth="1"/>
    <col min="8966" max="8966" width="5.28515625" style="152" customWidth="1"/>
    <col min="8967" max="8967" width="44.7109375" style="152" customWidth="1"/>
    <col min="8968" max="8968" width="15.85546875" style="152" bestFit="1" customWidth="1"/>
    <col min="8969" max="8969" width="17.28515625" style="152" customWidth="1"/>
    <col min="8970" max="8970" width="16.7109375" style="152" customWidth="1"/>
    <col min="8971" max="8971" width="11.42578125" style="152"/>
    <col min="8972" max="8972" width="16.28515625" style="152" bestFit="1" customWidth="1"/>
    <col min="8973" max="8973" width="21.7109375" style="152" bestFit="1" customWidth="1"/>
    <col min="8974" max="9218" width="11.42578125" style="152"/>
    <col min="9219" max="9220" width="4.28515625" style="152" customWidth="1"/>
    <col min="9221" max="9221" width="5.5703125" style="152" customWidth="1"/>
    <col min="9222" max="9222" width="5.28515625" style="152" customWidth="1"/>
    <col min="9223" max="9223" width="44.7109375" style="152" customWidth="1"/>
    <col min="9224" max="9224" width="15.85546875" style="152" bestFit="1" customWidth="1"/>
    <col min="9225" max="9225" width="17.28515625" style="152" customWidth="1"/>
    <col min="9226" max="9226" width="16.7109375" style="152" customWidth="1"/>
    <col min="9227" max="9227" width="11.42578125" style="152"/>
    <col min="9228" max="9228" width="16.28515625" style="152" bestFit="1" customWidth="1"/>
    <col min="9229" max="9229" width="21.7109375" style="152" bestFit="1" customWidth="1"/>
    <col min="9230" max="9474" width="11.42578125" style="152"/>
    <col min="9475" max="9476" width="4.28515625" style="152" customWidth="1"/>
    <col min="9477" max="9477" width="5.5703125" style="152" customWidth="1"/>
    <col min="9478" max="9478" width="5.28515625" style="152" customWidth="1"/>
    <col min="9479" max="9479" width="44.7109375" style="152" customWidth="1"/>
    <col min="9480" max="9480" width="15.85546875" style="152" bestFit="1" customWidth="1"/>
    <col min="9481" max="9481" width="17.28515625" style="152" customWidth="1"/>
    <col min="9482" max="9482" width="16.7109375" style="152" customWidth="1"/>
    <col min="9483" max="9483" width="11.42578125" style="152"/>
    <col min="9484" max="9484" width="16.28515625" style="152" bestFit="1" customWidth="1"/>
    <col min="9485" max="9485" width="21.7109375" style="152" bestFit="1" customWidth="1"/>
    <col min="9486" max="9730" width="11.42578125" style="152"/>
    <col min="9731" max="9732" width="4.28515625" style="152" customWidth="1"/>
    <col min="9733" max="9733" width="5.5703125" style="152" customWidth="1"/>
    <col min="9734" max="9734" width="5.28515625" style="152" customWidth="1"/>
    <col min="9735" max="9735" width="44.7109375" style="152" customWidth="1"/>
    <col min="9736" max="9736" width="15.85546875" style="152" bestFit="1" customWidth="1"/>
    <col min="9737" max="9737" width="17.28515625" style="152" customWidth="1"/>
    <col min="9738" max="9738" width="16.7109375" style="152" customWidth="1"/>
    <col min="9739" max="9739" width="11.42578125" style="152"/>
    <col min="9740" max="9740" width="16.28515625" style="152" bestFit="1" customWidth="1"/>
    <col min="9741" max="9741" width="21.7109375" style="152" bestFit="1" customWidth="1"/>
    <col min="9742" max="9986" width="11.42578125" style="152"/>
    <col min="9987" max="9988" width="4.28515625" style="152" customWidth="1"/>
    <col min="9989" max="9989" width="5.5703125" style="152" customWidth="1"/>
    <col min="9990" max="9990" width="5.28515625" style="152" customWidth="1"/>
    <col min="9991" max="9991" width="44.7109375" style="152" customWidth="1"/>
    <col min="9992" max="9992" width="15.85546875" style="152" bestFit="1" customWidth="1"/>
    <col min="9993" max="9993" width="17.28515625" style="152" customWidth="1"/>
    <col min="9994" max="9994" width="16.7109375" style="152" customWidth="1"/>
    <col min="9995" max="9995" width="11.42578125" style="152"/>
    <col min="9996" max="9996" width="16.28515625" style="152" bestFit="1" customWidth="1"/>
    <col min="9997" max="9997" width="21.7109375" style="152" bestFit="1" customWidth="1"/>
    <col min="9998" max="10242" width="11.42578125" style="152"/>
    <col min="10243" max="10244" width="4.28515625" style="152" customWidth="1"/>
    <col min="10245" max="10245" width="5.5703125" style="152" customWidth="1"/>
    <col min="10246" max="10246" width="5.28515625" style="152" customWidth="1"/>
    <col min="10247" max="10247" width="44.7109375" style="152" customWidth="1"/>
    <col min="10248" max="10248" width="15.85546875" style="152" bestFit="1" customWidth="1"/>
    <col min="10249" max="10249" width="17.28515625" style="152" customWidth="1"/>
    <col min="10250" max="10250" width="16.7109375" style="152" customWidth="1"/>
    <col min="10251" max="10251" width="11.42578125" style="152"/>
    <col min="10252" max="10252" width="16.28515625" style="152" bestFit="1" customWidth="1"/>
    <col min="10253" max="10253" width="21.7109375" style="152" bestFit="1" customWidth="1"/>
    <col min="10254" max="10498" width="11.42578125" style="152"/>
    <col min="10499" max="10500" width="4.28515625" style="152" customWidth="1"/>
    <col min="10501" max="10501" width="5.5703125" style="152" customWidth="1"/>
    <col min="10502" max="10502" width="5.28515625" style="152" customWidth="1"/>
    <col min="10503" max="10503" width="44.7109375" style="152" customWidth="1"/>
    <col min="10504" max="10504" width="15.85546875" style="152" bestFit="1" customWidth="1"/>
    <col min="10505" max="10505" width="17.28515625" style="152" customWidth="1"/>
    <col min="10506" max="10506" width="16.7109375" style="152" customWidth="1"/>
    <col min="10507" max="10507" width="11.42578125" style="152"/>
    <col min="10508" max="10508" width="16.28515625" style="152" bestFit="1" customWidth="1"/>
    <col min="10509" max="10509" width="21.7109375" style="152" bestFit="1" customWidth="1"/>
    <col min="10510" max="10754" width="11.42578125" style="152"/>
    <col min="10755" max="10756" width="4.28515625" style="152" customWidth="1"/>
    <col min="10757" max="10757" width="5.5703125" style="152" customWidth="1"/>
    <col min="10758" max="10758" width="5.28515625" style="152" customWidth="1"/>
    <col min="10759" max="10759" width="44.7109375" style="152" customWidth="1"/>
    <col min="10760" max="10760" width="15.85546875" style="152" bestFit="1" customWidth="1"/>
    <col min="10761" max="10761" width="17.28515625" style="152" customWidth="1"/>
    <col min="10762" max="10762" width="16.7109375" style="152" customWidth="1"/>
    <col min="10763" max="10763" width="11.42578125" style="152"/>
    <col min="10764" max="10764" width="16.28515625" style="152" bestFit="1" customWidth="1"/>
    <col min="10765" max="10765" width="21.7109375" style="152" bestFit="1" customWidth="1"/>
    <col min="10766" max="11010" width="11.42578125" style="152"/>
    <col min="11011" max="11012" width="4.28515625" style="152" customWidth="1"/>
    <col min="11013" max="11013" width="5.5703125" style="152" customWidth="1"/>
    <col min="11014" max="11014" width="5.28515625" style="152" customWidth="1"/>
    <col min="11015" max="11015" width="44.7109375" style="152" customWidth="1"/>
    <col min="11016" max="11016" width="15.85546875" style="152" bestFit="1" customWidth="1"/>
    <col min="11017" max="11017" width="17.28515625" style="152" customWidth="1"/>
    <col min="11018" max="11018" width="16.7109375" style="152" customWidth="1"/>
    <col min="11019" max="11019" width="11.42578125" style="152"/>
    <col min="11020" max="11020" width="16.28515625" style="152" bestFit="1" customWidth="1"/>
    <col min="11021" max="11021" width="21.7109375" style="152" bestFit="1" customWidth="1"/>
    <col min="11022" max="11266" width="11.42578125" style="152"/>
    <col min="11267" max="11268" width="4.28515625" style="152" customWidth="1"/>
    <col min="11269" max="11269" width="5.5703125" style="152" customWidth="1"/>
    <col min="11270" max="11270" width="5.28515625" style="152" customWidth="1"/>
    <col min="11271" max="11271" width="44.7109375" style="152" customWidth="1"/>
    <col min="11272" max="11272" width="15.85546875" style="152" bestFit="1" customWidth="1"/>
    <col min="11273" max="11273" width="17.28515625" style="152" customWidth="1"/>
    <col min="11274" max="11274" width="16.7109375" style="152" customWidth="1"/>
    <col min="11275" max="11275" width="11.42578125" style="152"/>
    <col min="11276" max="11276" width="16.28515625" style="152" bestFit="1" customWidth="1"/>
    <col min="11277" max="11277" width="21.7109375" style="152" bestFit="1" customWidth="1"/>
    <col min="11278" max="11522" width="11.42578125" style="152"/>
    <col min="11523" max="11524" width="4.28515625" style="152" customWidth="1"/>
    <col min="11525" max="11525" width="5.5703125" style="152" customWidth="1"/>
    <col min="11526" max="11526" width="5.28515625" style="152" customWidth="1"/>
    <col min="11527" max="11527" width="44.7109375" style="152" customWidth="1"/>
    <col min="11528" max="11528" width="15.85546875" style="152" bestFit="1" customWidth="1"/>
    <col min="11529" max="11529" width="17.28515625" style="152" customWidth="1"/>
    <col min="11530" max="11530" width="16.7109375" style="152" customWidth="1"/>
    <col min="11531" max="11531" width="11.42578125" style="152"/>
    <col min="11532" max="11532" width="16.28515625" style="152" bestFit="1" customWidth="1"/>
    <col min="11533" max="11533" width="21.7109375" style="152" bestFit="1" customWidth="1"/>
    <col min="11534" max="11778" width="11.42578125" style="152"/>
    <col min="11779" max="11780" width="4.28515625" style="152" customWidth="1"/>
    <col min="11781" max="11781" width="5.5703125" style="152" customWidth="1"/>
    <col min="11782" max="11782" width="5.28515625" style="152" customWidth="1"/>
    <col min="11783" max="11783" width="44.7109375" style="152" customWidth="1"/>
    <col min="11784" max="11784" width="15.85546875" style="152" bestFit="1" customWidth="1"/>
    <col min="11785" max="11785" width="17.28515625" style="152" customWidth="1"/>
    <col min="11786" max="11786" width="16.7109375" style="152" customWidth="1"/>
    <col min="11787" max="11787" width="11.42578125" style="152"/>
    <col min="11788" max="11788" width="16.28515625" style="152" bestFit="1" customWidth="1"/>
    <col min="11789" max="11789" width="21.7109375" style="152" bestFit="1" customWidth="1"/>
    <col min="11790" max="12034" width="11.42578125" style="152"/>
    <col min="12035" max="12036" width="4.28515625" style="152" customWidth="1"/>
    <col min="12037" max="12037" width="5.5703125" style="152" customWidth="1"/>
    <col min="12038" max="12038" width="5.28515625" style="152" customWidth="1"/>
    <col min="12039" max="12039" width="44.7109375" style="152" customWidth="1"/>
    <col min="12040" max="12040" width="15.85546875" style="152" bestFit="1" customWidth="1"/>
    <col min="12041" max="12041" width="17.28515625" style="152" customWidth="1"/>
    <col min="12042" max="12042" width="16.7109375" style="152" customWidth="1"/>
    <col min="12043" max="12043" width="11.42578125" style="152"/>
    <col min="12044" max="12044" width="16.28515625" style="152" bestFit="1" customWidth="1"/>
    <col min="12045" max="12045" width="21.7109375" style="152" bestFit="1" customWidth="1"/>
    <col min="12046" max="12290" width="11.42578125" style="152"/>
    <col min="12291" max="12292" width="4.28515625" style="152" customWidth="1"/>
    <col min="12293" max="12293" width="5.5703125" style="152" customWidth="1"/>
    <col min="12294" max="12294" width="5.28515625" style="152" customWidth="1"/>
    <col min="12295" max="12295" width="44.7109375" style="152" customWidth="1"/>
    <col min="12296" max="12296" width="15.85546875" style="152" bestFit="1" customWidth="1"/>
    <col min="12297" max="12297" width="17.28515625" style="152" customWidth="1"/>
    <col min="12298" max="12298" width="16.7109375" style="152" customWidth="1"/>
    <col min="12299" max="12299" width="11.42578125" style="152"/>
    <col min="12300" max="12300" width="16.28515625" style="152" bestFit="1" customWidth="1"/>
    <col min="12301" max="12301" width="21.7109375" style="152" bestFit="1" customWidth="1"/>
    <col min="12302" max="12546" width="11.42578125" style="152"/>
    <col min="12547" max="12548" width="4.28515625" style="152" customWidth="1"/>
    <col min="12549" max="12549" width="5.5703125" style="152" customWidth="1"/>
    <col min="12550" max="12550" width="5.28515625" style="152" customWidth="1"/>
    <col min="12551" max="12551" width="44.7109375" style="152" customWidth="1"/>
    <col min="12552" max="12552" width="15.85546875" style="152" bestFit="1" customWidth="1"/>
    <col min="12553" max="12553" width="17.28515625" style="152" customWidth="1"/>
    <col min="12554" max="12554" width="16.7109375" style="152" customWidth="1"/>
    <col min="12555" max="12555" width="11.42578125" style="152"/>
    <col min="12556" max="12556" width="16.28515625" style="152" bestFit="1" customWidth="1"/>
    <col min="12557" max="12557" width="21.7109375" style="152" bestFit="1" customWidth="1"/>
    <col min="12558" max="12802" width="11.42578125" style="152"/>
    <col min="12803" max="12804" width="4.28515625" style="152" customWidth="1"/>
    <col min="12805" max="12805" width="5.5703125" style="152" customWidth="1"/>
    <col min="12806" max="12806" width="5.28515625" style="152" customWidth="1"/>
    <col min="12807" max="12807" width="44.7109375" style="152" customWidth="1"/>
    <col min="12808" max="12808" width="15.85546875" style="152" bestFit="1" customWidth="1"/>
    <col min="12809" max="12809" width="17.28515625" style="152" customWidth="1"/>
    <col min="12810" max="12810" width="16.7109375" style="152" customWidth="1"/>
    <col min="12811" max="12811" width="11.42578125" style="152"/>
    <col min="12812" max="12812" width="16.28515625" style="152" bestFit="1" customWidth="1"/>
    <col min="12813" max="12813" width="21.7109375" style="152" bestFit="1" customWidth="1"/>
    <col min="12814" max="13058" width="11.42578125" style="152"/>
    <col min="13059" max="13060" width="4.28515625" style="152" customWidth="1"/>
    <col min="13061" max="13061" width="5.5703125" style="152" customWidth="1"/>
    <col min="13062" max="13062" width="5.28515625" style="152" customWidth="1"/>
    <col min="13063" max="13063" width="44.7109375" style="152" customWidth="1"/>
    <col min="13064" max="13064" width="15.85546875" style="152" bestFit="1" customWidth="1"/>
    <col min="13065" max="13065" width="17.28515625" style="152" customWidth="1"/>
    <col min="13066" max="13066" width="16.7109375" style="152" customWidth="1"/>
    <col min="13067" max="13067" width="11.42578125" style="152"/>
    <col min="13068" max="13068" width="16.28515625" style="152" bestFit="1" customWidth="1"/>
    <col min="13069" max="13069" width="21.7109375" style="152" bestFit="1" customWidth="1"/>
    <col min="13070" max="13314" width="11.42578125" style="152"/>
    <col min="13315" max="13316" width="4.28515625" style="152" customWidth="1"/>
    <col min="13317" max="13317" width="5.5703125" style="152" customWidth="1"/>
    <col min="13318" max="13318" width="5.28515625" style="152" customWidth="1"/>
    <col min="13319" max="13319" width="44.7109375" style="152" customWidth="1"/>
    <col min="13320" max="13320" width="15.85546875" style="152" bestFit="1" customWidth="1"/>
    <col min="13321" max="13321" width="17.28515625" style="152" customWidth="1"/>
    <col min="13322" max="13322" width="16.7109375" style="152" customWidth="1"/>
    <col min="13323" max="13323" width="11.42578125" style="152"/>
    <col min="13324" max="13324" width="16.28515625" style="152" bestFit="1" customWidth="1"/>
    <col min="13325" max="13325" width="21.7109375" style="152" bestFit="1" customWidth="1"/>
    <col min="13326" max="13570" width="11.42578125" style="152"/>
    <col min="13571" max="13572" width="4.28515625" style="152" customWidth="1"/>
    <col min="13573" max="13573" width="5.5703125" style="152" customWidth="1"/>
    <col min="13574" max="13574" width="5.28515625" style="152" customWidth="1"/>
    <col min="13575" max="13575" width="44.7109375" style="152" customWidth="1"/>
    <col min="13576" max="13576" width="15.85546875" style="152" bestFit="1" customWidth="1"/>
    <col min="13577" max="13577" width="17.28515625" style="152" customWidth="1"/>
    <col min="13578" max="13578" width="16.7109375" style="152" customWidth="1"/>
    <col min="13579" max="13579" width="11.42578125" style="152"/>
    <col min="13580" max="13580" width="16.28515625" style="152" bestFit="1" customWidth="1"/>
    <col min="13581" max="13581" width="21.7109375" style="152" bestFit="1" customWidth="1"/>
    <col min="13582" max="13826" width="11.42578125" style="152"/>
    <col min="13827" max="13828" width="4.28515625" style="152" customWidth="1"/>
    <col min="13829" max="13829" width="5.5703125" style="152" customWidth="1"/>
    <col min="13830" max="13830" width="5.28515625" style="152" customWidth="1"/>
    <col min="13831" max="13831" width="44.7109375" style="152" customWidth="1"/>
    <col min="13832" max="13832" width="15.85546875" style="152" bestFit="1" customWidth="1"/>
    <col min="13833" max="13833" width="17.28515625" style="152" customWidth="1"/>
    <col min="13834" max="13834" width="16.7109375" style="152" customWidth="1"/>
    <col min="13835" max="13835" width="11.42578125" style="152"/>
    <col min="13836" max="13836" width="16.28515625" style="152" bestFit="1" customWidth="1"/>
    <col min="13837" max="13837" width="21.7109375" style="152" bestFit="1" customWidth="1"/>
    <col min="13838" max="14082" width="11.42578125" style="152"/>
    <col min="14083" max="14084" width="4.28515625" style="152" customWidth="1"/>
    <col min="14085" max="14085" width="5.5703125" style="152" customWidth="1"/>
    <col min="14086" max="14086" width="5.28515625" style="152" customWidth="1"/>
    <col min="14087" max="14087" width="44.7109375" style="152" customWidth="1"/>
    <col min="14088" max="14088" width="15.85546875" style="152" bestFit="1" customWidth="1"/>
    <col min="14089" max="14089" width="17.28515625" style="152" customWidth="1"/>
    <col min="14090" max="14090" width="16.7109375" style="152" customWidth="1"/>
    <col min="14091" max="14091" width="11.42578125" style="152"/>
    <col min="14092" max="14092" width="16.28515625" style="152" bestFit="1" customWidth="1"/>
    <col min="14093" max="14093" width="21.7109375" style="152" bestFit="1" customWidth="1"/>
    <col min="14094" max="14338" width="11.42578125" style="152"/>
    <col min="14339" max="14340" width="4.28515625" style="152" customWidth="1"/>
    <col min="14341" max="14341" width="5.5703125" style="152" customWidth="1"/>
    <col min="14342" max="14342" width="5.28515625" style="152" customWidth="1"/>
    <col min="14343" max="14343" width="44.7109375" style="152" customWidth="1"/>
    <col min="14344" max="14344" width="15.85546875" style="152" bestFit="1" customWidth="1"/>
    <col min="14345" max="14345" width="17.28515625" style="152" customWidth="1"/>
    <col min="14346" max="14346" width="16.7109375" style="152" customWidth="1"/>
    <col min="14347" max="14347" width="11.42578125" style="152"/>
    <col min="14348" max="14348" width="16.28515625" style="152" bestFit="1" customWidth="1"/>
    <col min="14349" max="14349" width="21.7109375" style="152" bestFit="1" customWidth="1"/>
    <col min="14350" max="14594" width="11.42578125" style="152"/>
    <col min="14595" max="14596" width="4.28515625" style="152" customWidth="1"/>
    <col min="14597" max="14597" width="5.5703125" style="152" customWidth="1"/>
    <col min="14598" max="14598" width="5.28515625" style="152" customWidth="1"/>
    <col min="14599" max="14599" width="44.7109375" style="152" customWidth="1"/>
    <col min="14600" max="14600" width="15.85546875" style="152" bestFit="1" customWidth="1"/>
    <col min="14601" max="14601" width="17.28515625" style="152" customWidth="1"/>
    <col min="14602" max="14602" width="16.7109375" style="152" customWidth="1"/>
    <col min="14603" max="14603" width="11.42578125" style="152"/>
    <col min="14604" max="14604" width="16.28515625" style="152" bestFit="1" customWidth="1"/>
    <col min="14605" max="14605" width="21.7109375" style="152" bestFit="1" customWidth="1"/>
    <col min="14606" max="14850" width="11.42578125" style="152"/>
    <col min="14851" max="14852" width="4.28515625" style="152" customWidth="1"/>
    <col min="14853" max="14853" width="5.5703125" style="152" customWidth="1"/>
    <col min="14854" max="14854" width="5.28515625" style="152" customWidth="1"/>
    <col min="14855" max="14855" width="44.7109375" style="152" customWidth="1"/>
    <col min="14856" max="14856" width="15.85546875" style="152" bestFit="1" customWidth="1"/>
    <col min="14857" max="14857" width="17.28515625" style="152" customWidth="1"/>
    <col min="14858" max="14858" width="16.7109375" style="152" customWidth="1"/>
    <col min="14859" max="14859" width="11.42578125" style="152"/>
    <col min="14860" max="14860" width="16.28515625" style="152" bestFit="1" customWidth="1"/>
    <col min="14861" max="14861" width="21.7109375" style="152" bestFit="1" customWidth="1"/>
    <col min="14862" max="15106" width="11.42578125" style="152"/>
    <col min="15107" max="15108" width="4.28515625" style="152" customWidth="1"/>
    <col min="15109" max="15109" width="5.5703125" style="152" customWidth="1"/>
    <col min="15110" max="15110" width="5.28515625" style="152" customWidth="1"/>
    <col min="15111" max="15111" width="44.7109375" style="152" customWidth="1"/>
    <col min="15112" max="15112" width="15.85546875" style="152" bestFit="1" customWidth="1"/>
    <col min="15113" max="15113" width="17.28515625" style="152" customWidth="1"/>
    <col min="15114" max="15114" width="16.7109375" style="152" customWidth="1"/>
    <col min="15115" max="15115" width="11.42578125" style="152"/>
    <col min="15116" max="15116" width="16.28515625" style="152" bestFit="1" customWidth="1"/>
    <col min="15117" max="15117" width="21.7109375" style="152" bestFit="1" customWidth="1"/>
    <col min="15118" max="15362" width="11.42578125" style="152"/>
    <col min="15363" max="15364" width="4.28515625" style="152" customWidth="1"/>
    <col min="15365" max="15365" width="5.5703125" style="152" customWidth="1"/>
    <col min="15366" max="15366" width="5.28515625" style="152" customWidth="1"/>
    <col min="15367" max="15367" width="44.7109375" style="152" customWidth="1"/>
    <col min="15368" max="15368" width="15.85546875" style="152" bestFit="1" customWidth="1"/>
    <col min="15369" max="15369" width="17.28515625" style="152" customWidth="1"/>
    <col min="15370" max="15370" width="16.7109375" style="152" customWidth="1"/>
    <col min="15371" max="15371" width="11.42578125" style="152"/>
    <col min="15372" max="15372" width="16.28515625" style="152" bestFit="1" customWidth="1"/>
    <col min="15373" max="15373" width="21.7109375" style="152" bestFit="1" customWidth="1"/>
    <col min="15374" max="15618" width="11.42578125" style="152"/>
    <col min="15619" max="15620" width="4.28515625" style="152" customWidth="1"/>
    <col min="15621" max="15621" width="5.5703125" style="152" customWidth="1"/>
    <col min="15622" max="15622" width="5.28515625" style="152" customWidth="1"/>
    <col min="15623" max="15623" width="44.7109375" style="152" customWidth="1"/>
    <col min="15624" max="15624" width="15.85546875" style="152" bestFit="1" customWidth="1"/>
    <col min="15625" max="15625" width="17.28515625" style="152" customWidth="1"/>
    <col min="15626" max="15626" width="16.7109375" style="152" customWidth="1"/>
    <col min="15627" max="15627" width="11.42578125" style="152"/>
    <col min="15628" max="15628" width="16.28515625" style="152" bestFit="1" customWidth="1"/>
    <col min="15629" max="15629" width="21.7109375" style="152" bestFit="1" customWidth="1"/>
    <col min="15630" max="15874" width="11.42578125" style="152"/>
    <col min="15875" max="15876" width="4.28515625" style="152" customWidth="1"/>
    <col min="15877" max="15877" width="5.5703125" style="152" customWidth="1"/>
    <col min="15878" max="15878" width="5.28515625" style="152" customWidth="1"/>
    <col min="15879" max="15879" width="44.7109375" style="152" customWidth="1"/>
    <col min="15880" max="15880" width="15.85546875" style="152" bestFit="1" customWidth="1"/>
    <col min="15881" max="15881" width="17.28515625" style="152" customWidth="1"/>
    <col min="15882" max="15882" width="16.7109375" style="152" customWidth="1"/>
    <col min="15883" max="15883" width="11.42578125" style="152"/>
    <col min="15884" max="15884" width="16.28515625" style="152" bestFit="1" customWidth="1"/>
    <col min="15885" max="15885" width="21.7109375" style="152" bestFit="1" customWidth="1"/>
    <col min="15886" max="16130" width="11.42578125" style="152"/>
    <col min="16131" max="16132" width="4.28515625" style="152" customWidth="1"/>
    <col min="16133" max="16133" width="5.5703125" style="152" customWidth="1"/>
    <col min="16134" max="16134" width="5.28515625" style="152" customWidth="1"/>
    <col min="16135" max="16135" width="44.7109375" style="152" customWidth="1"/>
    <col min="16136" max="16136" width="15.85546875" style="152" bestFit="1" customWidth="1"/>
    <col min="16137" max="16137" width="17.28515625" style="152" customWidth="1"/>
    <col min="16138" max="16138" width="16.7109375" style="152" customWidth="1"/>
    <col min="16139" max="16139" width="11.42578125" style="152"/>
    <col min="16140" max="16140" width="16.28515625" style="152" bestFit="1" customWidth="1"/>
    <col min="16141" max="16141" width="21.7109375" style="152" bestFit="1" customWidth="1"/>
    <col min="16142" max="16384" width="11.42578125" style="152"/>
  </cols>
  <sheetData>
    <row r="1" spans="1:12" s="206" customFormat="1" x14ac:dyDescent="0.2">
      <c r="A1" s="58" t="s">
        <v>81</v>
      </c>
      <c r="D1" s="9"/>
    </row>
    <row r="2" spans="1:12" s="206" customFormat="1" x14ac:dyDescent="0.2">
      <c r="A2" s="58" t="s">
        <v>82</v>
      </c>
      <c r="D2" s="9"/>
    </row>
    <row r="3" spans="1:12" s="206" customFormat="1" x14ac:dyDescent="0.2">
      <c r="A3" s="58" t="s">
        <v>83</v>
      </c>
      <c r="D3" s="9"/>
    </row>
    <row r="4" spans="1:12" s="206" customFormat="1" x14ac:dyDescent="0.2">
      <c r="D4" s="9"/>
    </row>
    <row r="5" spans="1:12" ht="37.5" customHeight="1" x14ac:dyDescent="0.2">
      <c r="A5" s="282" t="s">
        <v>84</v>
      </c>
      <c r="B5" s="282"/>
      <c r="C5" s="282"/>
      <c r="D5" s="282"/>
      <c r="E5" s="282"/>
      <c r="F5" s="282"/>
      <c r="G5" s="282"/>
      <c r="H5" s="282"/>
      <c r="I5" s="282"/>
      <c r="J5" s="282"/>
    </row>
    <row r="6" spans="1:12" s="92" customFormat="1" ht="18" x14ac:dyDescent="0.2">
      <c r="A6" s="282" t="s">
        <v>32</v>
      </c>
      <c r="B6" s="282"/>
      <c r="C6" s="282"/>
      <c r="D6" s="282"/>
      <c r="E6" s="282"/>
      <c r="F6" s="282"/>
      <c r="G6" s="282"/>
      <c r="H6" s="282"/>
      <c r="I6" s="283"/>
      <c r="J6" s="283"/>
    </row>
    <row r="7" spans="1:12" ht="6.75" customHeight="1" x14ac:dyDescent="0.25">
      <c r="A7" s="93"/>
      <c r="B7" s="94"/>
      <c r="C7" s="94"/>
      <c r="D7" s="94"/>
      <c r="E7" s="94"/>
    </row>
    <row r="8" spans="1:12" ht="39" x14ac:dyDescent="0.25">
      <c r="A8" s="95"/>
      <c r="B8" s="96"/>
      <c r="C8" s="96"/>
      <c r="D8" s="97"/>
      <c r="E8" s="98"/>
      <c r="F8" s="99" t="s">
        <v>75</v>
      </c>
      <c r="G8" s="99" t="s">
        <v>67</v>
      </c>
      <c r="H8" s="212" t="s">
        <v>77</v>
      </c>
      <c r="I8" s="99" t="s">
        <v>33</v>
      </c>
      <c r="J8" s="100" t="s">
        <v>34</v>
      </c>
      <c r="K8" s="101"/>
    </row>
    <row r="9" spans="1:12" ht="15.75" x14ac:dyDescent="0.25">
      <c r="A9" s="284" t="s">
        <v>35</v>
      </c>
      <c r="B9" s="285"/>
      <c r="C9" s="285"/>
      <c r="D9" s="285"/>
      <c r="E9" s="286"/>
      <c r="F9" s="102">
        <f>SUM(F10:F11)</f>
        <v>930210</v>
      </c>
      <c r="G9" s="102">
        <v>590977</v>
      </c>
      <c r="H9" s="209">
        <v>318681</v>
      </c>
      <c r="I9" s="102">
        <f t="shared" ref="I9:J9" si="0">SUM(I10:I11)</f>
        <v>651010</v>
      </c>
      <c r="J9" s="102">
        <f t="shared" si="0"/>
        <v>651010</v>
      </c>
      <c r="K9" s="103"/>
    </row>
    <row r="10" spans="1:12" ht="15.75" x14ac:dyDescent="0.25">
      <c r="A10" s="287" t="s">
        <v>36</v>
      </c>
      <c r="B10" s="288"/>
      <c r="C10" s="288"/>
      <c r="D10" s="288"/>
      <c r="E10" s="289"/>
      <c r="F10" s="104">
        <v>930210</v>
      </c>
      <c r="G10" s="104">
        <v>590977</v>
      </c>
      <c r="H10" s="209">
        <v>318681</v>
      </c>
      <c r="I10" s="104">
        <v>651010</v>
      </c>
      <c r="J10" s="104">
        <v>651010</v>
      </c>
    </row>
    <row r="11" spans="1:12" ht="15.75" x14ac:dyDescent="0.25">
      <c r="A11" s="334" t="s">
        <v>37</v>
      </c>
      <c r="B11" s="289"/>
      <c r="C11" s="289"/>
      <c r="D11" s="289"/>
      <c r="E11" s="289"/>
      <c r="F11" s="104">
        <v>0</v>
      </c>
      <c r="G11" s="104">
        <v>0</v>
      </c>
      <c r="H11" s="209">
        <v>0</v>
      </c>
      <c r="I11" s="104">
        <v>0</v>
      </c>
      <c r="J11" s="104">
        <v>0</v>
      </c>
    </row>
    <row r="12" spans="1:12" ht="15.75" x14ac:dyDescent="0.25">
      <c r="A12" s="105" t="s">
        <v>38</v>
      </c>
      <c r="B12" s="154"/>
      <c r="C12" s="154"/>
      <c r="D12" s="154"/>
      <c r="E12" s="154"/>
      <c r="F12" s="102">
        <f>SUM(F13:F14)</f>
        <v>980210</v>
      </c>
      <c r="G12" s="102">
        <f t="shared" ref="G12:J12" si="1">SUM(G13:G14)</f>
        <v>620210</v>
      </c>
      <c r="H12" s="209">
        <f>SUM(H13,H14)</f>
        <v>290996</v>
      </c>
      <c r="I12" s="102">
        <f t="shared" si="1"/>
        <v>651010</v>
      </c>
      <c r="J12" s="102">
        <f t="shared" si="1"/>
        <v>651010</v>
      </c>
    </row>
    <row r="13" spans="1:12" ht="15.75" x14ac:dyDescent="0.25">
      <c r="A13" s="290" t="s">
        <v>39</v>
      </c>
      <c r="B13" s="288"/>
      <c r="C13" s="288"/>
      <c r="D13" s="288"/>
      <c r="E13" s="291"/>
      <c r="F13" s="104">
        <v>580860</v>
      </c>
      <c r="G13" s="104">
        <v>570860</v>
      </c>
      <c r="H13" s="209">
        <v>269807</v>
      </c>
      <c r="I13" s="104">
        <v>609510</v>
      </c>
      <c r="J13" s="106">
        <v>609510</v>
      </c>
      <c r="K13" s="82"/>
      <c r="L13" s="82"/>
    </row>
    <row r="14" spans="1:12" ht="15.75" x14ac:dyDescent="0.25">
      <c r="A14" s="334" t="s">
        <v>40</v>
      </c>
      <c r="B14" s="289"/>
      <c r="C14" s="289"/>
      <c r="D14" s="289"/>
      <c r="E14" s="289"/>
      <c r="F14" s="104">
        <v>399350</v>
      </c>
      <c r="G14" s="104">
        <v>49350</v>
      </c>
      <c r="H14" s="209">
        <v>21189</v>
      </c>
      <c r="I14" s="104">
        <v>41500</v>
      </c>
      <c r="J14" s="106">
        <v>41500</v>
      </c>
      <c r="K14" s="82"/>
      <c r="L14" s="82"/>
    </row>
    <row r="15" spans="1:12" ht="15.75" x14ac:dyDescent="0.25">
      <c r="A15" s="292" t="s">
        <v>41</v>
      </c>
      <c r="B15" s="285"/>
      <c r="C15" s="285"/>
      <c r="D15" s="285"/>
      <c r="E15" s="285"/>
      <c r="F15" s="107">
        <f>F9-F12</f>
        <v>-50000</v>
      </c>
      <c r="G15" s="107">
        <f>G9-G12</f>
        <v>-29233</v>
      </c>
      <c r="H15" s="210">
        <f>H9-H12</f>
        <v>27685</v>
      </c>
      <c r="I15" s="107">
        <f t="shared" ref="I15:J15" si="2">I9-I12</f>
        <v>0</v>
      </c>
      <c r="J15" s="107">
        <f t="shared" si="2"/>
        <v>0</v>
      </c>
      <c r="L15" s="82"/>
    </row>
    <row r="16" spans="1:12" ht="9" customHeight="1" x14ac:dyDescent="0.2">
      <c r="A16" s="282"/>
      <c r="B16" s="293"/>
      <c r="C16" s="293"/>
      <c r="D16" s="293"/>
      <c r="E16" s="293"/>
      <c r="F16" s="294"/>
      <c r="G16" s="294"/>
      <c r="H16" s="294"/>
      <c r="I16" s="294"/>
      <c r="J16" s="294"/>
    </row>
    <row r="17" spans="1:13" ht="39" x14ac:dyDescent="0.25">
      <c r="A17" s="95"/>
      <c r="B17" s="96"/>
      <c r="C17" s="96"/>
      <c r="D17" s="97"/>
      <c r="E17" s="98"/>
      <c r="F17" s="99" t="s">
        <v>75</v>
      </c>
      <c r="G17" s="99" t="s">
        <v>67</v>
      </c>
      <c r="H17" s="212" t="s">
        <v>77</v>
      </c>
      <c r="I17" s="99" t="s">
        <v>33</v>
      </c>
      <c r="J17" s="100" t="s">
        <v>34</v>
      </c>
      <c r="L17" s="82"/>
    </row>
    <row r="18" spans="1:13" ht="15.75" x14ac:dyDescent="0.25">
      <c r="A18" s="295" t="s">
        <v>42</v>
      </c>
      <c r="B18" s="296"/>
      <c r="C18" s="296"/>
      <c r="D18" s="296"/>
      <c r="E18" s="297"/>
      <c r="F18" s="108">
        <v>50000</v>
      </c>
      <c r="G18" s="108">
        <v>29233</v>
      </c>
      <c r="H18" s="211"/>
      <c r="I18" s="108">
        <v>0</v>
      </c>
      <c r="J18" s="109">
        <v>0</v>
      </c>
      <c r="L18" s="82"/>
    </row>
    <row r="19" spans="1:13" ht="32.25" customHeight="1" x14ac:dyDescent="0.25">
      <c r="A19" s="279" t="s">
        <v>43</v>
      </c>
      <c r="B19" s="280"/>
      <c r="C19" s="280"/>
      <c r="D19" s="280"/>
      <c r="E19" s="281"/>
      <c r="F19" s="110">
        <v>50000</v>
      </c>
      <c r="G19" s="110">
        <v>29233</v>
      </c>
      <c r="H19" s="211"/>
      <c r="I19" s="110">
        <v>0</v>
      </c>
      <c r="J19" s="107">
        <v>0</v>
      </c>
      <c r="L19" s="82"/>
    </row>
    <row r="20" spans="1:13" s="87" customFormat="1" ht="11.25" customHeight="1" x14ac:dyDescent="0.25">
      <c r="A20" s="300"/>
      <c r="B20" s="293"/>
      <c r="C20" s="293"/>
      <c r="D20" s="293"/>
      <c r="E20" s="293"/>
      <c r="F20" s="294"/>
      <c r="G20" s="294"/>
      <c r="H20" s="294"/>
      <c r="I20" s="294"/>
      <c r="J20" s="294"/>
      <c r="L20" s="111"/>
    </row>
    <row r="21" spans="1:13" s="87" customFormat="1" ht="39" x14ac:dyDescent="0.25">
      <c r="A21" s="95"/>
      <c r="B21" s="96"/>
      <c r="C21" s="96"/>
      <c r="D21" s="97"/>
      <c r="E21" s="98"/>
      <c r="F21" s="99" t="s">
        <v>75</v>
      </c>
      <c r="G21" s="99" t="s">
        <v>67</v>
      </c>
      <c r="H21" s="212" t="s">
        <v>77</v>
      </c>
      <c r="I21" s="99" t="s">
        <v>33</v>
      </c>
      <c r="J21" s="100" t="s">
        <v>34</v>
      </c>
      <c r="L21" s="111"/>
      <c r="M21" s="111"/>
    </row>
    <row r="22" spans="1:13" s="87" customFormat="1" ht="18" x14ac:dyDescent="0.25">
      <c r="A22" s="287" t="s">
        <v>44</v>
      </c>
      <c r="B22" s="288"/>
      <c r="C22" s="288"/>
      <c r="D22" s="288"/>
      <c r="E22" s="288"/>
      <c r="F22" s="104">
        <v>0</v>
      </c>
      <c r="G22" s="104">
        <v>0</v>
      </c>
      <c r="H22" s="209">
        <v>0</v>
      </c>
      <c r="I22" s="104">
        <v>0</v>
      </c>
      <c r="J22" s="104">
        <v>0</v>
      </c>
      <c r="L22" s="111"/>
    </row>
    <row r="23" spans="1:13" s="87" customFormat="1" ht="18" x14ac:dyDescent="0.25">
      <c r="A23" s="287" t="s">
        <v>45</v>
      </c>
      <c r="B23" s="288"/>
      <c r="C23" s="288"/>
      <c r="D23" s="288"/>
      <c r="E23" s="288"/>
      <c r="F23" s="104">
        <v>0</v>
      </c>
      <c r="G23" s="104">
        <v>0</v>
      </c>
      <c r="H23" s="209">
        <v>0</v>
      </c>
      <c r="I23" s="104">
        <v>0</v>
      </c>
      <c r="J23" s="104">
        <v>0</v>
      </c>
    </row>
    <row r="24" spans="1:13" s="87" customFormat="1" ht="18" x14ac:dyDescent="0.25">
      <c r="A24" s="292" t="s">
        <v>46</v>
      </c>
      <c r="B24" s="285"/>
      <c r="C24" s="285"/>
      <c r="D24" s="285"/>
      <c r="E24" s="285"/>
      <c r="F24" s="102"/>
      <c r="G24" s="102"/>
      <c r="H24" s="209"/>
      <c r="I24" s="102"/>
      <c r="J24" s="102"/>
      <c r="L24" s="112"/>
      <c r="M24" s="111"/>
    </row>
    <row r="25" spans="1:13" s="87" customFormat="1" ht="11.25" customHeight="1" x14ac:dyDescent="0.25">
      <c r="A25" s="300"/>
      <c r="B25" s="293"/>
      <c r="C25" s="293"/>
      <c r="D25" s="293"/>
      <c r="E25" s="293"/>
      <c r="F25" s="294"/>
      <c r="G25" s="294"/>
      <c r="H25" s="294"/>
      <c r="I25" s="294"/>
      <c r="J25" s="294"/>
    </row>
    <row r="26" spans="1:13" s="87" customFormat="1" ht="18" x14ac:dyDescent="0.25">
      <c r="A26" s="290" t="s">
        <v>47</v>
      </c>
      <c r="B26" s="288"/>
      <c r="C26" s="288"/>
      <c r="D26" s="288"/>
      <c r="E26" s="288"/>
      <c r="F26" s="104">
        <v>0</v>
      </c>
      <c r="G26" s="104">
        <v>0</v>
      </c>
      <c r="H26" s="209">
        <v>0</v>
      </c>
      <c r="I26" s="104">
        <v>0</v>
      </c>
      <c r="J26" s="104">
        <v>0</v>
      </c>
    </row>
    <row r="27" spans="1:13" s="87" customFormat="1" ht="18" x14ac:dyDescent="0.25">
      <c r="A27" s="113"/>
      <c r="B27" s="94"/>
      <c r="C27" s="94"/>
      <c r="D27" s="94"/>
      <c r="E27" s="94"/>
    </row>
    <row r="28" spans="1:13" ht="42" customHeight="1" x14ac:dyDescent="0.25">
      <c r="A28" s="298" t="s">
        <v>48</v>
      </c>
      <c r="B28" s="299"/>
      <c r="C28" s="299"/>
      <c r="D28" s="299"/>
      <c r="E28" s="299"/>
      <c r="F28" s="299"/>
      <c r="G28" s="299"/>
      <c r="H28" s="299"/>
      <c r="I28" s="299"/>
      <c r="J28" s="299"/>
    </row>
    <row r="29" spans="1:13" x14ac:dyDescent="0.2">
      <c r="E29" s="114"/>
    </row>
    <row r="33" spans="5:10" x14ac:dyDescent="0.2">
      <c r="F33" s="82"/>
      <c r="G33" s="82"/>
      <c r="H33" s="82"/>
      <c r="I33" s="82"/>
      <c r="J33" s="82"/>
    </row>
    <row r="34" spans="5:10" x14ac:dyDescent="0.2">
      <c r="F34" s="82"/>
      <c r="G34" s="82"/>
      <c r="H34" s="82"/>
      <c r="I34" s="82"/>
      <c r="J34" s="82"/>
    </row>
    <row r="35" spans="5:10" x14ac:dyDescent="0.2">
      <c r="E35" s="115"/>
      <c r="F35" s="84"/>
      <c r="G35" s="84"/>
      <c r="H35" s="84"/>
      <c r="I35" s="84"/>
      <c r="J35" s="84"/>
    </row>
    <row r="36" spans="5:10" x14ac:dyDescent="0.2">
      <c r="E36" s="115"/>
      <c r="F36" s="82"/>
      <c r="G36" s="82"/>
      <c r="H36" s="82"/>
      <c r="I36" s="82"/>
      <c r="J36" s="82"/>
    </row>
    <row r="37" spans="5:10" x14ac:dyDescent="0.2">
      <c r="E37" s="115"/>
      <c r="F37" s="82"/>
      <c r="G37" s="82"/>
      <c r="H37" s="82"/>
      <c r="I37" s="82"/>
      <c r="J37" s="82"/>
    </row>
    <row r="38" spans="5:10" x14ac:dyDescent="0.2">
      <c r="E38" s="115"/>
      <c r="F38" s="82"/>
      <c r="G38" s="82"/>
      <c r="H38" s="82"/>
      <c r="I38" s="82"/>
      <c r="J38" s="82"/>
    </row>
    <row r="39" spans="5:10" x14ac:dyDescent="0.2">
      <c r="E39" s="115"/>
      <c r="F39" s="82"/>
      <c r="G39" s="82"/>
      <c r="H39" s="82"/>
      <c r="I39" s="82"/>
      <c r="J39" s="82"/>
    </row>
    <row r="40" spans="5:10" x14ac:dyDescent="0.2">
      <c r="E40" s="115"/>
    </row>
    <row r="45" spans="5:10" x14ac:dyDescent="0.2">
      <c r="F45" s="82"/>
      <c r="G45" s="82"/>
      <c r="H45" s="82"/>
    </row>
    <row r="46" spans="5:10" x14ac:dyDescent="0.2">
      <c r="F46" s="82"/>
      <c r="G46" s="82"/>
      <c r="H46" s="82"/>
    </row>
    <row r="47" spans="5:10" x14ac:dyDescent="0.2">
      <c r="F47" s="82"/>
      <c r="G47" s="82"/>
      <c r="H47" s="82"/>
    </row>
  </sheetData>
  <mergeCells count="18">
    <mergeCell ref="A28:J28"/>
    <mergeCell ref="A20:J20"/>
    <mergeCell ref="A22:E22"/>
    <mergeCell ref="A23:E23"/>
    <mergeCell ref="A24:E24"/>
    <mergeCell ref="A25:J25"/>
    <mergeCell ref="A26:E26"/>
    <mergeCell ref="A19:E19"/>
    <mergeCell ref="A5:J5"/>
    <mergeCell ref="A6:J6"/>
    <mergeCell ref="A9:E9"/>
    <mergeCell ref="A10:E10"/>
    <mergeCell ref="A11:E11"/>
    <mergeCell ref="A13:E13"/>
    <mergeCell ref="A14:E14"/>
    <mergeCell ref="A15:E15"/>
    <mergeCell ref="A16:J16"/>
    <mergeCell ref="A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4744-4875-4165-80BB-F169A95B3CFF}">
  <sheetPr>
    <pageSetUpPr fitToPage="1"/>
  </sheetPr>
  <dimension ref="A1:P131"/>
  <sheetViews>
    <sheetView topLeftCell="A10" workbookViewId="0">
      <selection activeCell="D8" sqref="D8"/>
    </sheetView>
  </sheetViews>
  <sheetFormatPr defaultColWidth="11.42578125" defaultRowHeight="12.75" x14ac:dyDescent="0.2"/>
  <cols>
    <col min="1" max="1" width="16" style="58" customWidth="1"/>
    <col min="2" max="2" width="11.28515625" style="58" customWidth="1"/>
    <col min="3" max="3" width="14" style="58" customWidth="1"/>
    <col min="4" max="4" width="10.42578125" style="58" customWidth="1"/>
    <col min="5" max="5" width="9.5703125" style="58" customWidth="1"/>
    <col min="6" max="6" width="11" style="58" customWidth="1"/>
    <col min="7" max="7" width="10.42578125" style="58" customWidth="1"/>
    <col min="8" max="8" width="9.5703125" style="88" customWidth="1"/>
    <col min="9" max="9" width="10.42578125" style="88" customWidth="1"/>
    <col min="10" max="10" width="8.42578125" style="152" customWidth="1"/>
    <col min="11" max="11" width="10.7109375" style="206" customWidth="1"/>
    <col min="12" max="12" width="8.140625" style="152" customWidth="1"/>
    <col min="13" max="13" width="11.5703125" style="152" customWidth="1"/>
    <col min="14" max="14" width="11.140625" style="206" customWidth="1"/>
    <col min="15" max="15" width="13.7109375" style="152" customWidth="1"/>
    <col min="16" max="16" width="10.140625" style="152" customWidth="1"/>
    <col min="17" max="17" width="7.85546875" style="152" customWidth="1"/>
    <col min="18" max="18" width="14.28515625" style="152" customWidth="1"/>
    <col min="19" max="19" width="7.85546875" style="152" customWidth="1"/>
    <col min="20" max="264" width="11.42578125" style="152"/>
    <col min="265" max="265" width="16" style="152" customWidth="1"/>
    <col min="266" max="272" width="17.5703125" style="152" customWidth="1"/>
    <col min="273" max="273" width="7.85546875" style="152" customWidth="1"/>
    <col min="274" max="274" width="14.28515625" style="152" customWidth="1"/>
    <col min="275" max="275" width="7.85546875" style="152" customWidth="1"/>
    <col min="276" max="520" width="11.42578125" style="152"/>
    <col min="521" max="521" width="16" style="152" customWidth="1"/>
    <col min="522" max="528" width="17.5703125" style="152" customWidth="1"/>
    <col min="529" max="529" width="7.85546875" style="152" customWidth="1"/>
    <col min="530" max="530" width="14.28515625" style="152" customWidth="1"/>
    <col min="531" max="531" width="7.85546875" style="152" customWidth="1"/>
    <col min="532" max="776" width="11.42578125" style="152"/>
    <col min="777" max="777" width="16" style="152" customWidth="1"/>
    <col min="778" max="784" width="17.5703125" style="152" customWidth="1"/>
    <col min="785" max="785" width="7.85546875" style="152" customWidth="1"/>
    <col min="786" max="786" width="14.28515625" style="152" customWidth="1"/>
    <col min="787" max="787" width="7.85546875" style="152" customWidth="1"/>
    <col min="788" max="1032" width="11.42578125" style="152"/>
    <col min="1033" max="1033" width="16" style="152" customWidth="1"/>
    <col min="1034" max="1040" width="17.5703125" style="152" customWidth="1"/>
    <col min="1041" max="1041" width="7.85546875" style="152" customWidth="1"/>
    <col min="1042" max="1042" width="14.28515625" style="152" customWidth="1"/>
    <col min="1043" max="1043" width="7.85546875" style="152" customWidth="1"/>
    <col min="1044" max="1288" width="11.42578125" style="152"/>
    <col min="1289" max="1289" width="16" style="152" customWidth="1"/>
    <col min="1290" max="1296" width="17.5703125" style="152" customWidth="1"/>
    <col min="1297" max="1297" width="7.85546875" style="152" customWidth="1"/>
    <col min="1298" max="1298" width="14.28515625" style="152" customWidth="1"/>
    <col min="1299" max="1299" width="7.85546875" style="152" customWidth="1"/>
    <col min="1300" max="1544" width="11.42578125" style="152"/>
    <col min="1545" max="1545" width="16" style="152" customWidth="1"/>
    <col min="1546" max="1552" width="17.5703125" style="152" customWidth="1"/>
    <col min="1553" max="1553" width="7.85546875" style="152" customWidth="1"/>
    <col min="1554" max="1554" width="14.28515625" style="152" customWidth="1"/>
    <col min="1555" max="1555" width="7.85546875" style="152" customWidth="1"/>
    <col min="1556" max="1800" width="11.42578125" style="152"/>
    <col min="1801" max="1801" width="16" style="152" customWidth="1"/>
    <col min="1802" max="1808" width="17.5703125" style="152" customWidth="1"/>
    <col min="1809" max="1809" width="7.85546875" style="152" customWidth="1"/>
    <col min="1810" max="1810" width="14.28515625" style="152" customWidth="1"/>
    <col min="1811" max="1811" width="7.85546875" style="152" customWidth="1"/>
    <col min="1812" max="2056" width="11.42578125" style="152"/>
    <col min="2057" max="2057" width="16" style="152" customWidth="1"/>
    <col min="2058" max="2064" width="17.5703125" style="152" customWidth="1"/>
    <col min="2065" max="2065" width="7.85546875" style="152" customWidth="1"/>
    <col min="2066" max="2066" width="14.28515625" style="152" customWidth="1"/>
    <col min="2067" max="2067" width="7.85546875" style="152" customWidth="1"/>
    <col min="2068" max="2312" width="11.42578125" style="152"/>
    <col min="2313" max="2313" width="16" style="152" customWidth="1"/>
    <col min="2314" max="2320" width="17.5703125" style="152" customWidth="1"/>
    <col min="2321" max="2321" width="7.85546875" style="152" customWidth="1"/>
    <col min="2322" max="2322" width="14.28515625" style="152" customWidth="1"/>
    <col min="2323" max="2323" width="7.85546875" style="152" customWidth="1"/>
    <col min="2324" max="2568" width="11.42578125" style="152"/>
    <col min="2569" max="2569" width="16" style="152" customWidth="1"/>
    <col min="2570" max="2576" width="17.5703125" style="152" customWidth="1"/>
    <col min="2577" max="2577" width="7.85546875" style="152" customWidth="1"/>
    <col min="2578" max="2578" width="14.28515625" style="152" customWidth="1"/>
    <col min="2579" max="2579" width="7.85546875" style="152" customWidth="1"/>
    <col min="2580" max="2824" width="11.42578125" style="152"/>
    <col min="2825" max="2825" width="16" style="152" customWidth="1"/>
    <col min="2826" max="2832" width="17.5703125" style="152" customWidth="1"/>
    <col min="2833" max="2833" width="7.85546875" style="152" customWidth="1"/>
    <col min="2834" max="2834" width="14.28515625" style="152" customWidth="1"/>
    <col min="2835" max="2835" width="7.85546875" style="152" customWidth="1"/>
    <col min="2836" max="3080" width="11.42578125" style="152"/>
    <col min="3081" max="3081" width="16" style="152" customWidth="1"/>
    <col min="3082" max="3088" width="17.5703125" style="152" customWidth="1"/>
    <col min="3089" max="3089" width="7.85546875" style="152" customWidth="1"/>
    <col min="3090" max="3090" width="14.28515625" style="152" customWidth="1"/>
    <col min="3091" max="3091" width="7.85546875" style="152" customWidth="1"/>
    <col min="3092" max="3336" width="11.42578125" style="152"/>
    <col min="3337" max="3337" width="16" style="152" customWidth="1"/>
    <col min="3338" max="3344" width="17.5703125" style="152" customWidth="1"/>
    <col min="3345" max="3345" width="7.85546875" style="152" customWidth="1"/>
    <col min="3346" max="3346" width="14.28515625" style="152" customWidth="1"/>
    <col min="3347" max="3347" width="7.85546875" style="152" customWidth="1"/>
    <col min="3348" max="3592" width="11.42578125" style="152"/>
    <col min="3593" max="3593" width="16" style="152" customWidth="1"/>
    <col min="3594" max="3600" width="17.5703125" style="152" customWidth="1"/>
    <col min="3601" max="3601" width="7.85546875" style="152" customWidth="1"/>
    <col min="3602" max="3602" width="14.28515625" style="152" customWidth="1"/>
    <col min="3603" max="3603" width="7.85546875" style="152" customWidth="1"/>
    <col min="3604" max="3848" width="11.42578125" style="152"/>
    <col min="3849" max="3849" width="16" style="152" customWidth="1"/>
    <col min="3850" max="3856" width="17.5703125" style="152" customWidth="1"/>
    <col min="3857" max="3857" width="7.85546875" style="152" customWidth="1"/>
    <col min="3858" max="3858" width="14.28515625" style="152" customWidth="1"/>
    <col min="3859" max="3859" width="7.85546875" style="152" customWidth="1"/>
    <col min="3860" max="4104" width="11.42578125" style="152"/>
    <col min="4105" max="4105" width="16" style="152" customWidth="1"/>
    <col min="4106" max="4112" width="17.5703125" style="152" customWidth="1"/>
    <col min="4113" max="4113" width="7.85546875" style="152" customWidth="1"/>
    <col min="4114" max="4114" width="14.28515625" style="152" customWidth="1"/>
    <col min="4115" max="4115" width="7.85546875" style="152" customWidth="1"/>
    <col min="4116" max="4360" width="11.42578125" style="152"/>
    <col min="4361" max="4361" width="16" style="152" customWidth="1"/>
    <col min="4362" max="4368" width="17.5703125" style="152" customWidth="1"/>
    <col min="4369" max="4369" width="7.85546875" style="152" customWidth="1"/>
    <col min="4370" max="4370" width="14.28515625" style="152" customWidth="1"/>
    <col min="4371" max="4371" width="7.85546875" style="152" customWidth="1"/>
    <col min="4372" max="4616" width="11.42578125" style="152"/>
    <col min="4617" max="4617" width="16" style="152" customWidth="1"/>
    <col min="4618" max="4624" width="17.5703125" style="152" customWidth="1"/>
    <col min="4625" max="4625" width="7.85546875" style="152" customWidth="1"/>
    <col min="4626" max="4626" width="14.28515625" style="152" customWidth="1"/>
    <col min="4627" max="4627" width="7.85546875" style="152" customWidth="1"/>
    <col min="4628" max="4872" width="11.42578125" style="152"/>
    <col min="4873" max="4873" width="16" style="152" customWidth="1"/>
    <col min="4874" max="4880" width="17.5703125" style="152" customWidth="1"/>
    <col min="4881" max="4881" width="7.85546875" style="152" customWidth="1"/>
    <col min="4882" max="4882" width="14.28515625" style="152" customWidth="1"/>
    <col min="4883" max="4883" width="7.85546875" style="152" customWidth="1"/>
    <col min="4884" max="5128" width="11.42578125" style="152"/>
    <col min="5129" max="5129" width="16" style="152" customWidth="1"/>
    <col min="5130" max="5136" width="17.5703125" style="152" customWidth="1"/>
    <col min="5137" max="5137" width="7.85546875" style="152" customWidth="1"/>
    <col min="5138" max="5138" width="14.28515625" style="152" customWidth="1"/>
    <col min="5139" max="5139" width="7.85546875" style="152" customWidth="1"/>
    <col min="5140" max="5384" width="11.42578125" style="152"/>
    <col min="5385" max="5385" width="16" style="152" customWidth="1"/>
    <col min="5386" max="5392" width="17.5703125" style="152" customWidth="1"/>
    <col min="5393" max="5393" width="7.85546875" style="152" customWidth="1"/>
    <col min="5394" max="5394" width="14.28515625" style="152" customWidth="1"/>
    <col min="5395" max="5395" width="7.85546875" style="152" customWidth="1"/>
    <col min="5396" max="5640" width="11.42578125" style="152"/>
    <col min="5641" max="5641" width="16" style="152" customWidth="1"/>
    <col min="5642" max="5648" width="17.5703125" style="152" customWidth="1"/>
    <col min="5649" max="5649" width="7.85546875" style="152" customWidth="1"/>
    <col min="5650" max="5650" width="14.28515625" style="152" customWidth="1"/>
    <col min="5651" max="5651" width="7.85546875" style="152" customWidth="1"/>
    <col min="5652" max="5896" width="11.42578125" style="152"/>
    <col min="5897" max="5897" width="16" style="152" customWidth="1"/>
    <col min="5898" max="5904" width="17.5703125" style="152" customWidth="1"/>
    <col min="5905" max="5905" width="7.85546875" style="152" customWidth="1"/>
    <col min="5906" max="5906" width="14.28515625" style="152" customWidth="1"/>
    <col min="5907" max="5907" width="7.85546875" style="152" customWidth="1"/>
    <col min="5908" max="6152" width="11.42578125" style="152"/>
    <col min="6153" max="6153" width="16" style="152" customWidth="1"/>
    <col min="6154" max="6160" width="17.5703125" style="152" customWidth="1"/>
    <col min="6161" max="6161" width="7.85546875" style="152" customWidth="1"/>
    <col min="6162" max="6162" width="14.28515625" style="152" customWidth="1"/>
    <col min="6163" max="6163" width="7.85546875" style="152" customWidth="1"/>
    <col min="6164" max="6408" width="11.42578125" style="152"/>
    <col min="6409" max="6409" width="16" style="152" customWidth="1"/>
    <col min="6410" max="6416" width="17.5703125" style="152" customWidth="1"/>
    <col min="6417" max="6417" width="7.85546875" style="152" customWidth="1"/>
    <col min="6418" max="6418" width="14.28515625" style="152" customWidth="1"/>
    <col min="6419" max="6419" width="7.85546875" style="152" customWidth="1"/>
    <col min="6420" max="6664" width="11.42578125" style="152"/>
    <col min="6665" max="6665" width="16" style="152" customWidth="1"/>
    <col min="6666" max="6672" width="17.5703125" style="152" customWidth="1"/>
    <col min="6673" max="6673" width="7.85546875" style="152" customWidth="1"/>
    <col min="6674" max="6674" width="14.28515625" style="152" customWidth="1"/>
    <col min="6675" max="6675" width="7.85546875" style="152" customWidth="1"/>
    <col min="6676" max="6920" width="11.42578125" style="152"/>
    <col min="6921" max="6921" width="16" style="152" customWidth="1"/>
    <col min="6922" max="6928" width="17.5703125" style="152" customWidth="1"/>
    <col min="6929" max="6929" width="7.85546875" style="152" customWidth="1"/>
    <col min="6930" max="6930" width="14.28515625" style="152" customWidth="1"/>
    <col min="6931" max="6931" width="7.85546875" style="152" customWidth="1"/>
    <col min="6932" max="7176" width="11.42578125" style="152"/>
    <col min="7177" max="7177" width="16" style="152" customWidth="1"/>
    <col min="7178" max="7184" width="17.5703125" style="152" customWidth="1"/>
    <col min="7185" max="7185" width="7.85546875" style="152" customWidth="1"/>
    <col min="7186" max="7186" width="14.28515625" style="152" customWidth="1"/>
    <col min="7187" max="7187" width="7.85546875" style="152" customWidth="1"/>
    <col min="7188" max="7432" width="11.42578125" style="152"/>
    <col min="7433" max="7433" width="16" style="152" customWidth="1"/>
    <col min="7434" max="7440" width="17.5703125" style="152" customWidth="1"/>
    <col min="7441" max="7441" width="7.85546875" style="152" customWidth="1"/>
    <col min="7442" max="7442" width="14.28515625" style="152" customWidth="1"/>
    <col min="7443" max="7443" width="7.85546875" style="152" customWidth="1"/>
    <col min="7444" max="7688" width="11.42578125" style="152"/>
    <col min="7689" max="7689" width="16" style="152" customWidth="1"/>
    <col min="7690" max="7696" width="17.5703125" style="152" customWidth="1"/>
    <col min="7697" max="7697" width="7.85546875" style="152" customWidth="1"/>
    <col min="7698" max="7698" width="14.28515625" style="152" customWidth="1"/>
    <col min="7699" max="7699" width="7.85546875" style="152" customWidth="1"/>
    <col min="7700" max="7944" width="11.42578125" style="152"/>
    <col min="7945" max="7945" width="16" style="152" customWidth="1"/>
    <col min="7946" max="7952" width="17.5703125" style="152" customWidth="1"/>
    <col min="7953" max="7953" width="7.85546875" style="152" customWidth="1"/>
    <col min="7954" max="7954" width="14.28515625" style="152" customWidth="1"/>
    <col min="7955" max="7955" width="7.85546875" style="152" customWidth="1"/>
    <col min="7956" max="8200" width="11.42578125" style="152"/>
    <col min="8201" max="8201" width="16" style="152" customWidth="1"/>
    <col min="8202" max="8208" width="17.5703125" style="152" customWidth="1"/>
    <col min="8209" max="8209" width="7.85546875" style="152" customWidth="1"/>
    <col min="8210" max="8210" width="14.28515625" style="152" customWidth="1"/>
    <col min="8211" max="8211" width="7.85546875" style="152" customWidth="1"/>
    <col min="8212" max="8456" width="11.42578125" style="152"/>
    <col min="8457" max="8457" width="16" style="152" customWidth="1"/>
    <col min="8458" max="8464" width="17.5703125" style="152" customWidth="1"/>
    <col min="8465" max="8465" width="7.85546875" style="152" customWidth="1"/>
    <col min="8466" max="8466" width="14.28515625" style="152" customWidth="1"/>
    <col min="8467" max="8467" width="7.85546875" style="152" customWidth="1"/>
    <col min="8468" max="8712" width="11.42578125" style="152"/>
    <col min="8713" max="8713" width="16" style="152" customWidth="1"/>
    <col min="8714" max="8720" width="17.5703125" style="152" customWidth="1"/>
    <col min="8721" max="8721" width="7.85546875" style="152" customWidth="1"/>
    <col min="8722" max="8722" width="14.28515625" style="152" customWidth="1"/>
    <col min="8723" max="8723" width="7.85546875" style="152" customWidth="1"/>
    <col min="8724" max="8968" width="11.42578125" style="152"/>
    <col min="8969" max="8969" width="16" style="152" customWidth="1"/>
    <col min="8970" max="8976" width="17.5703125" style="152" customWidth="1"/>
    <col min="8977" max="8977" width="7.85546875" style="152" customWidth="1"/>
    <col min="8978" max="8978" width="14.28515625" style="152" customWidth="1"/>
    <col min="8979" max="8979" width="7.85546875" style="152" customWidth="1"/>
    <col min="8980" max="9224" width="11.42578125" style="152"/>
    <col min="9225" max="9225" width="16" style="152" customWidth="1"/>
    <col min="9226" max="9232" width="17.5703125" style="152" customWidth="1"/>
    <col min="9233" max="9233" width="7.85546875" style="152" customWidth="1"/>
    <col min="9234" max="9234" width="14.28515625" style="152" customWidth="1"/>
    <col min="9235" max="9235" width="7.85546875" style="152" customWidth="1"/>
    <col min="9236" max="9480" width="11.42578125" style="152"/>
    <col min="9481" max="9481" width="16" style="152" customWidth="1"/>
    <col min="9482" max="9488" width="17.5703125" style="152" customWidth="1"/>
    <col min="9489" max="9489" width="7.85546875" style="152" customWidth="1"/>
    <col min="9490" max="9490" width="14.28515625" style="152" customWidth="1"/>
    <col min="9491" max="9491" width="7.85546875" style="152" customWidth="1"/>
    <col min="9492" max="9736" width="11.42578125" style="152"/>
    <col min="9737" max="9737" width="16" style="152" customWidth="1"/>
    <col min="9738" max="9744" width="17.5703125" style="152" customWidth="1"/>
    <col min="9745" max="9745" width="7.85546875" style="152" customWidth="1"/>
    <col min="9746" max="9746" width="14.28515625" style="152" customWidth="1"/>
    <col min="9747" max="9747" width="7.85546875" style="152" customWidth="1"/>
    <col min="9748" max="9992" width="11.42578125" style="152"/>
    <col min="9993" max="9993" width="16" style="152" customWidth="1"/>
    <col min="9994" max="10000" width="17.5703125" style="152" customWidth="1"/>
    <col min="10001" max="10001" width="7.85546875" style="152" customWidth="1"/>
    <col min="10002" max="10002" width="14.28515625" style="152" customWidth="1"/>
    <col min="10003" max="10003" width="7.85546875" style="152" customWidth="1"/>
    <col min="10004" max="10248" width="11.42578125" style="152"/>
    <col min="10249" max="10249" width="16" style="152" customWidth="1"/>
    <col min="10250" max="10256" width="17.5703125" style="152" customWidth="1"/>
    <col min="10257" max="10257" width="7.85546875" style="152" customWidth="1"/>
    <col min="10258" max="10258" width="14.28515625" style="152" customWidth="1"/>
    <col min="10259" max="10259" width="7.85546875" style="152" customWidth="1"/>
    <col min="10260" max="10504" width="11.42578125" style="152"/>
    <col min="10505" max="10505" width="16" style="152" customWidth="1"/>
    <col min="10506" max="10512" width="17.5703125" style="152" customWidth="1"/>
    <col min="10513" max="10513" width="7.85546875" style="152" customWidth="1"/>
    <col min="10514" max="10514" width="14.28515625" style="152" customWidth="1"/>
    <col min="10515" max="10515" width="7.85546875" style="152" customWidth="1"/>
    <col min="10516" max="10760" width="11.42578125" style="152"/>
    <col min="10761" max="10761" width="16" style="152" customWidth="1"/>
    <col min="10762" max="10768" width="17.5703125" style="152" customWidth="1"/>
    <col min="10769" max="10769" width="7.85546875" style="152" customWidth="1"/>
    <col min="10770" max="10770" width="14.28515625" style="152" customWidth="1"/>
    <col min="10771" max="10771" width="7.85546875" style="152" customWidth="1"/>
    <col min="10772" max="11016" width="11.42578125" style="152"/>
    <col min="11017" max="11017" width="16" style="152" customWidth="1"/>
    <col min="11018" max="11024" width="17.5703125" style="152" customWidth="1"/>
    <col min="11025" max="11025" width="7.85546875" style="152" customWidth="1"/>
    <col min="11026" max="11026" width="14.28515625" style="152" customWidth="1"/>
    <col min="11027" max="11027" width="7.85546875" style="152" customWidth="1"/>
    <col min="11028" max="11272" width="11.42578125" style="152"/>
    <col min="11273" max="11273" width="16" style="152" customWidth="1"/>
    <col min="11274" max="11280" width="17.5703125" style="152" customWidth="1"/>
    <col min="11281" max="11281" width="7.85546875" style="152" customWidth="1"/>
    <col min="11282" max="11282" width="14.28515625" style="152" customWidth="1"/>
    <col min="11283" max="11283" width="7.85546875" style="152" customWidth="1"/>
    <col min="11284" max="11528" width="11.42578125" style="152"/>
    <col min="11529" max="11529" width="16" style="152" customWidth="1"/>
    <col min="11530" max="11536" width="17.5703125" style="152" customWidth="1"/>
    <col min="11537" max="11537" width="7.85546875" style="152" customWidth="1"/>
    <col min="11538" max="11538" width="14.28515625" style="152" customWidth="1"/>
    <col min="11539" max="11539" width="7.85546875" style="152" customWidth="1"/>
    <col min="11540" max="11784" width="11.42578125" style="152"/>
    <col min="11785" max="11785" width="16" style="152" customWidth="1"/>
    <col min="11786" max="11792" width="17.5703125" style="152" customWidth="1"/>
    <col min="11793" max="11793" width="7.85546875" style="152" customWidth="1"/>
    <col min="11794" max="11794" width="14.28515625" style="152" customWidth="1"/>
    <col min="11795" max="11795" width="7.85546875" style="152" customWidth="1"/>
    <col min="11796" max="12040" width="11.42578125" style="152"/>
    <col min="12041" max="12041" width="16" style="152" customWidth="1"/>
    <col min="12042" max="12048" width="17.5703125" style="152" customWidth="1"/>
    <col min="12049" max="12049" width="7.85546875" style="152" customWidth="1"/>
    <col min="12050" max="12050" width="14.28515625" style="152" customWidth="1"/>
    <col min="12051" max="12051" width="7.85546875" style="152" customWidth="1"/>
    <col min="12052" max="12296" width="11.42578125" style="152"/>
    <col min="12297" max="12297" width="16" style="152" customWidth="1"/>
    <col min="12298" max="12304" width="17.5703125" style="152" customWidth="1"/>
    <col min="12305" max="12305" width="7.85546875" style="152" customWidth="1"/>
    <col min="12306" max="12306" width="14.28515625" style="152" customWidth="1"/>
    <col min="12307" max="12307" width="7.85546875" style="152" customWidth="1"/>
    <col min="12308" max="12552" width="11.42578125" style="152"/>
    <col min="12553" max="12553" width="16" style="152" customWidth="1"/>
    <col min="12554" max="12560" width="17.5703125" style="152" customWidth="1"/>
    <col min="12561" max="12561" width="7.85546875" style="152" customWidth="1"/>
    <col min="12562" max="12562" width="14.28515625" style="152" customWidth="1"/>
    <col min="12563" max="12563" width="7.85546875" style="152" customWidth="1"/>
    <col min="12564" max="12808" width="11.42578125" style="152"/>
    <col min="12809" max="12809" width="16" style="152" customWidth="1"/>
    <col min="12810" max="12816" width="17.5703125" style="152" customWidth="1"/>
    <col min="12817" max="12817" width="7.85546875" style="152" customWidth="1"/>
    <col min="12818" max="12818" width="14.28515625" style="152" customWidth="1"/>
    <col min="12819" max="12819" width="7.85546875" style="152" customWidth="1"/>
    <col min="12820" max="13064" width="11.42578125" style="152"/>
    <col min="13065" max="13065" width="16" style="152" customWidth="1"/>
    <col min="13066" max="13072" width="17.5703125" style="152" customWidth="1"/>
    <col min="13073" max="13073" width="7.85546875" style="152" customWidth="1"/>
    <col min="13074" max="13074" width="14.28515625" style="152" customWidth="1"/>
    <col min="13075" max="13075" width="7.85546875" style="152" customWidth="1"/>
    <col min="13076" max="13320" width="11.42578125" style="152"/>
    <col min="13321" max="13321" width="16" style="152" customWidth="1"/>
    <col min="13322" max="13328" width="17.5703125" style="152" customWidth="1"/>
    <col min="13329" max="13329" width="7.85546875" style="152" customWidth="1"/>
    <col min="13330" max="13330" width="14.28515625" style="152" customWidth="1"/>
    <col min="13331" max="13331" width="7.85546875" style="152" customWidth="1"/>
    <col min="13332" max="13576" width="11.42578125" style="152"/>
    <col min="13577" max="13577" width="16" style="152" customWidth="1"/>
    <col min="13578" max="13584" width="17.5703125" style="152" customWidth="1"/>
    <col min="13585" max="13585" width="7.85546875" style="152" customWidth="1"/>
    <col min="13586" max="13586" width="14.28515625" style="152" customWidth="1"/>
    <col min="13587" max="13587" width="7.85546875" style="152" customWidth="1"/>
    <col min="13588" max="13832" width="11.42578125" style="152"/>
    <col min="13833" max="13833" width="16" style="152" customWidth="1"/>
    <col min="13834" max="13840" width="17.5703125" style="152" customWidth="1"/>
    <col min="13841" max="13841" width="7.85546875" style="152" customWidth="1"/>
    <col min="13842" max="13842" width="14.28515625" style="152" customWidth="1"/>
    <col min="13843" max="13843" width="7.85546875" style="152" customWidth="1"/>
    <col min="13844" max="14088" width="11.42578125" style="152"/>
    <col min="14089" max="14089" width="16" style="152" customWidth="1"/>
    <col min="14090" max="14096" width="17.5703125" style="152" customWidth="1"/>
    <col min="14097" max="14097" width="7.85546875" style="152" customWidth="1"/>
    <col min="14098" max="14098" width="14.28515625" style="152" customWidth="1"/>
    <col min="14099" max="14099" width="7.85546875" style="152" customWidth="1"/>
    <col min="14100" max="14344" width="11.42578125" style="152"/>
    <col min="14345" max="14345" width="16" style="152" customWidth="1"/>
    <col min="14346" max="14352" width="17.5703125" style="152" customWidth="1"/>
    <col min="14353" max="14353" width="7.85546875" style="152" customWidth="1"/>
    <col min="14354" max="14354" width="14.28515625" style="152" customWidth="1"/>
    <col min="14355" max="14355" width="7.85546875" style="152" customWidth="1"/>
    <col min="14356" max="14600" width="11.42578125" style="152"/>
    <col min="14601" max="14601" width="16" style="152" customWidth="1"/>
    <col min="14602" max="14608" width="17.5703125" style="152" customWidth="1"/>
    <col min="14609" max="14609" width="7.85546875" style="152" customWidth="1"/>
    <col min="14610" max="14610" width="14.28515625" style="152" customWidth="1"/>
    <col min="14611" max="14611" width="7.85546875" style="152" customWidth="1"/>
    <col min="14612" max="14856" width="11.42578125" style="152"/>
    <col min="14857" max="14857" width="16" style="152" customWidth="1"/>
    <col min="14858" max="14864" width="17.5703125" style="152" customWidth="1"/>
    <col min="14865" max="14865" width="7.85546875" style="152" customWidth="1"/>
    <col min="14866" max="14866" width="14.28515625" style="152" customWidth="1"/>
    <col min="14867" max="14867" width="7.85546875" style="152" customWidth="1"/>
    <col min="14868" max="15112" width="11.42578125" style="152"/>
    <col min="15113" max="15113" width="16" style="152" customWidth="1"/>
    <col min="15114" max="15120" width="17.5703125" style="152" customWidth="1"/>
    <col min="15121" max="15121" width="7.85546875" style="152" customWidth="1"/>
    <col min="15122" max="15122" width="14.28515625" style="152" customWidth="1"/>
    <col min="15123" max="15123" width="7.85546875" style="152" customWidth="1"/>
    <col min="15124" max="15368" width="11.42578125" style="152"/>
    <col min="15369" max="15369" width="16" style="152" customWidth="1"/>
    <col min="15370" max="15376" width="17.5703125" style="152" customWidth="1"/>
    <col min="15377" max="15377" width="7.85546875" style="152" customWidth="1"/>
    <col min="15378" max="15378" width="14.28515625" style="152" customWidth="1"/>
    <col min="15379" max="15379" width="7.85546875" style="152" customWidth="1"/>
    <col min="15380" max="15624" width="11.42578125" style="152"/>
    <col min="15625" max="15625" width="16" style="152" customWidth="1"/>
    <col min="15626" max="15632" width="17.5703125" style="152" customWidth="1"/>
    <col min="15633" max="15633" width="7.85546875" style="152" customWidth="1"/>
    <col min="15634" max="15634" width="14.28515625" style="152" customWidth="1"/>
    <col min="15635" max="15635" width="7.85546875" style="152" customWidth="1"/>
    <col min="15636" max="15880" width="11.42578125" style="152"/>
    <col min="15881" max="15881" width="16" style="152" customWidth="1"/>
    <col min="15882" max="15888" width="17.5703125" style="152" customWidth="1"/>
    <col min="15889" max="15889" width="7.85546875" style="152" customWidth="1"/>
    <col min="15890" max="15890" width="14.28515625" style="152" customWidth="1"/>
    <col min="15891" max="15891" width="7.85546875" style="152" customWidth="1"/>
    <col min="15892" max="16136" width="11.42578125" style="152"/>
    <col min="16137" max="16137" width="16" style="152" customWidth="1"/>
    <col min="16138" max="16144" width="17.5703125" style="152" customWidth="1"/>
    <col min="16145" max="16145" width="7.85546875" style="152" customWidth="1"/>
    <col min="16146" max="16146" width="14.28515625" style="152" customWidth="1"/>
    <col min="16147" max="16147" width="7.85546875" style="152" customWidth="1"/>
    <col min="16148" max="16384" width="11.42578125" style="152"/>
  </cols>
  <sheetData>
    <row r="1" spans="1:16" s="206" customFormat="1" x14ac:dyDescent="0.2">
      <c r="A1" s="58" t="s">
        <v>81</v>
      </c>
      <c r="B1" s="58"/>
      <c r="C1" s="58"/>
      <c r="D1" s="58"/>
      <c r="E1" s="58"/>
      <c r="F1" s="58"/>
      <c r="G1" s="58"/>
      <c r="H1" s="88"/>
      <c r="I1" s="88"/>
    </row>
    <row r="2" spans="1:16" s="206" customFormat="1" x14ac:dyDescent="0.2">
      <c r="A2" s="58" t="s">
        <v>82</v>
      </c>
      <c r="B2" s="58"/>
      <c r="C2" s="58"/>
      <c r="D2" s="58"/>
      <c r="E2" s="58"/>
      <c r="F2" s="58"/>
      <c r="G2" s="58"/>
      <c r="H2" s="88"/>
      <c r="I2" s="88"/>
    </row>
    <row r="3" spans="1:16" s="206" customFormat="1" x14ac:dyDescent="0.2">
      <c r="A3" s="58" t="s">
        <v>83</v>
      </c>
      <c r="B3" s="58"/>
      <c r="C3" s="58"/>
      <c r="D3" s="58"/>
      <c r="E3" s="58"/>
      <c r="F3" s="58"/>
      <c r="G3" s="58"/>
      <c r="H3" s="88"/>
      <c r="I3" s="88"/>
    </row>
    <row r="4" spans="1:16" s="206" customFormat="1" x14ac:dyDescent="0.2">
      <c r="A4" s="58"/>
      <c r="B4" s="58"/>
      <c r="C4" s="58"/>
      <c r="D4" s="58"/>
      <c r="E4" s="58"/>
      <c r="F4" s="58"/>
      <c r="G4" s="58"/>
      <c r="H4" s="88"/>
      <c r="I4" s="88"/>
    </row>
    <row r="5" spans="1:16" ht="24" customHeight="1" x14ac:dyDescent="0.2">
      <c r="A5" s="282" t="s">
        <v>85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s="15" customFormat="1" ht="13.5" thickBot="1" x14ac:dyDescent="0.25">
      <c r="A6" s="14"/>
      <c r="P6" s="16" t="s">
        <v>21</v>
      </c>
    </row>
    <row r="7" spans="1:16" s="15" customFormat="1" ht="26.25" customHeight="1" thickBot="1" x14ac:dyDescent="0.25">
      <c r="A7" s="130" t="s">
        <v>22</v>
      </c>
      <c r="B7" s="306" t="s">
        <v>23</v>
      </c>
      <c r="C7" s="307"/>
      <c r="D7" s="307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9"/>
    </row>
    <row r="8" spans="1:16" s="15" customFormat="1" ht="88.5" customHeight="1" thickBot="1" x14ac:dyDescent="0.25">
      <c r="A8" s="131" t="s">
        <v>24</v>
      </c>
      <c r="B8" s="132" t="s">
        <v>2</v>
      </c>
      <c r="C8" s="169" t="s">
        <v>69</v>
      </c>
      <c r="D8" s="169" t="s">
        <v>78</v>
      </c>
      <c r="E8" s="133" t="s">
        <v>3</v>
      </c>
      <c r="F8" s="177" t="s">
        <v>70</v>
      </c>
      <c r="G8" s="177" t="s">
        <v>78</v>
      </c>
      <c r="H8" s="133" t="s">
        <v>71</v>
      </c>
      <c r="I8" s="133" t="s">
        <v>78</v>
      </c>
      <c r="J8" s="133" t="s">
        <v>72</v>
      </c>
      <c r="K8" s="133" t="s">
        <v>78</v>
      </c>
      <c r="L8" s="133" t="s">
        <v>25</v>
      </c>
      <c r="M8" s="177" t="s">
        <v>73</v>
      </c>
      <c r="N8" s="177" t="s">
        <v>78</v>
      </c>
      <c r="O8" s="133" t="s">
        <v>26</v>
      </c>
      <c r="P8" s="134" t="s">
        <v>8</v>
      </c>
    </row>
    <row r="9" spans="1:16" s="15" customFormat="1" ht="12.75" customHeight="1" x14ac:dyDescent="0.2">
      <c r="A9" s="17">
        <v>636</v>
      </c>
      <c r="B9" s="18"/>
      <c r="C9" s="170"/>
      <c r="D9" s="170"/>
      <c r="E9" s="19"/>
      <c r="F9" s="178"/>
      <c r="G9" s="178"/>
      <c r="H9" s="20"/>
      <c r="I9" s="20"/>
      <c r="J9" s="21"/>
      <c r="K9" s="21"/>
      <c r="L9" s="21"/>
      <c r="M9" s="183"/>
      <c r="N9" s="183"/>
      <c r="O9" s="22"/>
      <c r="P9" s="23"/>
    </row>
    <row r="10" spans="1:16" s="15" customFormat="1" ht="12.75" customHeight="1" x14ac:dyDescent="0.2">
      <c r="A10" s="24">
        <v>63622</v>
      </c>
      <c r="B10" s="25"/>
      <c r="C10" s="171"/>
      <c r="D10" s="171"/>
      <c r="E10" s="26"/>
      <c r="F10" s="179"/>
      <c r="G10" s="179"/>
      <c r="H10" s="27"/>
      <c r="I10" s="27"/>
      <c r="J10" s="28">
        <v>20000</v>
      </c>
      <c r="K10" s="28">
        <v>16000</v>
      </c>
      <c r="L10" s="28"/>
      <c r="M10" s="184"/>
      <c r="N10" s="184"/>
      <c r="O10" s="29"/>
      <c r="P10" s="30"/>
    </row>
    <row r="11" spans="1:16" s="15" customFormat="1" ht="12.75" customHeight="1" x14ac:dyDescent="0.2">
      <c r="A11" s="24">
        <v>63623</v>
      </c>
      <c r="B11" s="25"/>
      <c r="C11" s="171"/>
      <c r="D11" s="171"/>
      <c r="E11" s="26"/>
      <c r="F11" s="179"/>
      <c r="G11" s="179"/>
      <c r="H11" s="27"/>
      <c r="I11" s="27"/>
      <c r="J11" s="28">
        <v>5000</v>
      </c>
      <c r="K11" s="28">
        <v>5000</v>
      </c>
      <c r="L11" s="28"/>
      <c r="M11" s="184"/>
      <c r="N11" s="184"/>
      <c r="O11" s="29"/>
      <c r="P11" s="30"/>
    </row>
    <row r="12" spans="1:16" s="15" customFormat="1" x14ac:dyDescent="0.2">
      <c r="A12" s="31">
        <v>641</v>
      </c>
      <c r="B12" s="32"/>
      <c r="C12" s="172"/>
      <c r="D12" s="172"/>
      <c r="E12" s="33"/>
      <c r="F12" s="180"/>
      <c r="G12" s="180"/>
      <c r="H12" s="33"/>
      <c r="I12" s="33"/>
      <c r="J12" s="33"/>
      <c r="K12" s="33"/>
      <c r="L12" s="33"/>
      <c r="M12" s="185"/>
      <c r="N12" s="185"/>
      <c r="O12" s="34"/>
      <c r="P12" s="35"/>
    </row>
    <row r="13" spans="1:16" s="15" customFormat="1" x14ac:dyDescent="0.2">
      <c r="A13" s="36">
        <v>64132</v>
      </c>
      <c r="B13" s="32"/>
      <c r="C13" s="172"/>
      <c r="D13" s="172"/>
      <c r="E13" s="33">
        <v>10</v>
      </c>
      <c r="F13" s="180">
        <v>9</v>
      </c>
      <c r="G13" s="180"/>
      <c r="H13" s="33"/>
      <c r="I13" s="33"/>
      <c r="J13" s="33"/>
      <c r="K13" s="33"/>
      <c r="L13" s="33"/>
      <c r="M13" s="185"/>
      <c r="N13" s="185"/>
      <c r="O13" s="34"/>
      <c r="P13" s="35"/>
    </row>
    <row r="14" spans="1:16" s="15" customFormat="1" x14ac:dyDescent="0.2">
      <c r="A14" s="31">
        <v>652</v>
      </c>
      <c r="B14" s="32"/>
      <c r="C14" s="172"/>
      <c r="D14" s="172"/>
      <c r="E14" s="33"/>
      <c r="F14" s="180"/>
      <c r="G14" s="180"/>
      <c r="H14" s="33"/>
      <c r="I14" s="33"/>
      <c r="J14" s="33"/>
      <c r="K14" s="33"/>
      <c r="L14" s="33"/>
      <c r="M14" s="185"/>
      <c r="N14" s="185"/>
      <c r="O14" s="34"/>
      <c r="P14" s="35"/>
    </row>
    <row r="15" spans="1:16" s="15" customFormat="1" x14ac:dyDescent="0.2">
      <c r="A15" s="36">
        <v>65269</v>
      </c>
      <c r="B15" s="32"/>
      <c r="C15" s="172"/>
      <c r="D15" s="172"/>
      <c r="E15" s="33"/>
      <c r="F15" s="180"/>
      <c r="G15" s="180"/>
      <c r="H15" s="33">
        <v>16000</v>
      </c>
      <c r="I15" s="33">
        <v>7733</v>
      </c>
      <c r="J15" s="33"/>
      <c r="K15" s="33"/>
      <c r="L15" s="33"/>
      <c r="M15" s="185"/>
      <c r="N15" s="185"/>
      <c r="O15" s="34"/>
      <c r="P15" s="35"/>
    </row>
    <row r="16" spans="1:16" s="15" customFormat="1" x14ac:dyDescent="0.2">
      <c r="A16" s="31">
        <v>661</v>
      </c>
      <c r="B16" s="32"/>
      <c r="C16" s="172"/>
      <c r="D16" s="172"/>
      <c r="E16" s="33"/>
      <c r="F16" s="180"/>
      <c r="G16" s="180"/>
      <c r="H16" s="33"/>
      <c r="I16" s="33"/>
      <c r="J16" s="33"/>
      <c r="K16" s="33"/>
      <c r="L16" s="33"/>
      <c r="M16" s="185"/>
      <c r="N16" s="185"/>
      <c r="O16" s="34"/>
      <c r="P16" s="35"/>
    </row>
    <row r="17" spans="1:16" s="15" customFormat="1" x14ac:dyDescent="0.2">
      <c r="A17" s="36">
        <v>66151</v>
      </c>
      <c r="B17" s="32"/>
      <c r="C17" s="172"/>
      <c r="D17" s="172"/>
      <c r="E17" s="33">
        <v>79200</v>
      </c>
      <c r="F17" s="180">
        <v>84968</v>
      </c>
      <c r="G17" s="180">
        <v>64000</v>
      </c>
      <c r="H17" s="33"/>
      <c r="I17" s="33"/>
      <c r="J17" s="33"/>
      <c r="K17" s="33"/>
      <c r="L17" s="33"/>
      <c r="M17" s="185"/>
      <c r="N17" s="185"/>
      <c r="O17" s="34"/>
      <c r="P17" s="35"/>
    </row>
    <row r="18" spans="1:16" s="15" customFormat="1" x14ac:dyDescent="0.2">
      <c r="A18" s="36">
        <v>663</v>
      </c>
      <c r="B18" s="32"/>
      <c r="C18" s="172"/>
      <c r="D18" s="172"/>
      <c r="E18" s="33"/>
      <c r="F18" s="180"/>
      <c r="G18" s="180"/>
      <c r="H18" s="33"/>
      <c r="I18" s="33"/>
      <c r="J18" s="33"/>
      <c r="K18" s="33"/>
      <c r="L18" s="33"/>
      <c r="M18" s="185"/>
      <c r="N18" s="185"/>
      <c r="O18" s="34"/>
      <c r="P18" s="35"/>
    </row>
    <row r="19" spans="1:16" s="15" customFormat="1" x14ac:dyDescent="0.2">
      <c r="A19" s="36">
        <v>66324</v>
      </c>
      <c r="B19" s="32"/>
      <c r="C19" s="172"/>
      <c r="D19" s="172"/>
      <c r="E19" s="33"/>
      <c r="F19" s="180"/>
      <c r="G19" s="180"/>
      <c r="H19" s="33"/>
      <c r="I19" s="33"/>
      <c r="J19" s="33"/>
      <c r="K19" s="33"/>
      <c r="L19" s="33"/>
      <c r="M19" s="185">
        <v>5000</v>
      </c>
      <c r="N19" s="185">
        <v>948</v>
      </c>
      <c r="O19" s="34"/>
      <c r="P19" s="35"/>
    </row>
    <row r="20" spans="1:16" s="15" customFormat="1" x14ac:dyDescent="0.2">
      <c r="A20" s="31">
        <v>671</v>
      </c>
      <c r="B20" s="32"/>
      <c r="C20" s="172"/>
      <c r="D20" s="172"/>
      <c r="E20" s="33"/>
      <c r="F20" s="180"/>
      <c r="G20" s="180"/>
      <c r="H20" s="33"/>
      <c r="I20" s="33"/>
      <c r="J20" s="33"/>
      <c r="K20" s="33"/>
      <c r="L20" s="33"/>
      <c r="M20" s="185"/>
      <c r="N20" s="185"/>
      <c r="O20" s="34"/>
      <c r="P20" s="35"/>
    </row>
    <row r="21" spans="1:16" s="15" customFormat="1" x14ac:dyDescent="0.2">
      <c r="A21" s="36">
        <v>67111</v>
      </c>
      <c r="B21" s="32">
        <v>800000</v>
      </c>
      <c r="C21" s="172">
        <v>450000</v>
      </c>
      <c r="D21" s="172">
        <v>225000</v>
      </c>
      <c r="E21" s="33"/>
      <c r="F21" s="180"/>
      <c r="G21" s="180"/>
      <c r="H21" s="33"/>
      <c r="I21" s="33"/>
      <c r="J21" s="33"/>
      <c r="K21" s="33"/>
      <c r="L21" s="33"/>
      <c r="M21" s="185"/>
      <c r="N21" s="185"/>
      <c r="O21" s="34"/>
      <c r="P21" s="35"/>
    </row>
    <row r="22" spans="1:16" s="15" customFormat="1" x14ac:dyDescent="0.2">
      <c r="A22" s="36">
        <v>67121</v>
      </c>
      <c r="B22" s="137">
        <v>10000</v>
      </c>
      <c r="C22" s="173">
        <v>10000</v>
      </c>
      <c r="D22" s="173"/>
      <c r="E22" s="33"/>
      <c r="F22" s="180"/>
      <c r="G22" s="180"/>
      <c r="H22" s="33"/>
      <c r="I22" s="33"/>
      <c r="J22" s="33"/>
      <c r="K22" s="33"/>
      <c r="L22" s="33"/>
      <c r="M22" s="185"/>
      <c r="N22" s="185"/>
      <c r="O22" s="34"/>
      <c r="P22" s="35"/>
    </row>
    <row r="23" spans="1:16" s="15" customFormat="1" x14ac:dyDescent="0.2">
      <c r="A23" s="193">
        <v>922</v>
      </c>
      <c r="B23" s="194"/>
      <c r="C23" s="194"/>
      <c r="D23" s="194"/>
      <c r="E23" s="195"/>
      <c r="F23" s="195">
        <v>29233</v>
      </c>
      <c r="G23" s="195"/>
      <c r="H23" s="195"/>
      <c r="I23" s="195"/>
      <c r="J23" s="195"/>
      <c r="K23" s="195"/>
      <c r="L23" s="195"/>
      <c r="M23" s="196"/>
      <c r="N23" s="196"/>
      <c r="O23" s="196"/>
      <c r="P23" s="197"/>
    </row>
    <row r="24" spans="1:16" s="15" customFormat="1" x14ac:dyDescent="0.2">
      <c r="A24" s="37"/>
      <c r="B24" s="38"/>
      <c r="C24" s="174"/>
      <c r="D24" s="174"/>
      <c r="E24" s="39"/>
      <c r="F24" s="181"/>
      <c r="G24" s="181"/>
      <c r="H24" s="39"/>
      <c r="I24" s="39"/>
      <c r="J24" s="39"/>
      <c r="K24" s="39"/>
      <c r="L24" s="39"/>
      <c r="M24" s="186"/>
      <c r="N24" s="186"/>
      <c r="O24" s="40"/>
      <c r="P24" s="41"/>
    </row>
    <row r="25" spans="1:16" s="15" customFormat="1" x14ac:dyDescent="0.2">
      <c r="A25" s="37"/>
      <c r="B25" s="38"/>
      <c r="C25" s="174"/>
      <c r="D25" s="174"/>
      <c r="E25" s="39"/>
      <c r="F25" s="181"/>
      <c r="G25" s="181"/>
      <c r="H25" s="39"/>
      <c r="I25" s="39"/>
      <c r="J25" s="39"/>
      <c r="K25" s="39"/>
      <c r="L25" s="39"/>
      <c r="M25" s="186"/>
      <c r="N25" s="186"/>
      <c r="O25" s="40"/>
      <c r="P25" s="41"/>
    </row>
    <row r="26" spans="1:16" s="15" customFormat="1" ht="13.5" thickBot="1" x14ac:dyDescent="0.25">
      <c r="A26" s="42"/>
      <c r="B26" s="43"/>
      <c r="C26" s="175"/>
      <c r="D26" s="175"/>
      <c r="E26" s="44"/>
      <c r="F26" s="182"/>
      <c r="G26" s="182"/>
      <c r="H26" s="44"/>
      <c r="I26" s="44"/>
      <c r="J26" s="44"/>
      <c r="K26" s="44"/>
      <c r="L26" s="44"/>
      <c r="M26" s="187"/>
      <c r="N26" s="187"/>
      <c r="O26" s="45"/>
      <c r="P26" s="46"/>
    </row>
    <row r="27" spans="1:16" s="15" customFormat="1" ht="30" customHeight="1" thickBot="1" x14ac:dyDescent="0.25">
      <c r="A27" s="47" t="s">
        <v>27</v>
      </c>
      <c r="B27" s="48">
        <f t="shared" ref="B27:P27" si="0">SUM(B9:B26)</f>
        <v>810000</v>
      </c>
      <c r="C27" s="176">
        <f t="shared" si="0"/>
        <v>460000</v>
      </c>
      <c r="D27" s="176">
        <f t="shared" si="0"/>
        <v>225000</v>
      </c>
      <c r="E27" s="176">
        <f t="shared" si="0"/>
        <v>79210</v>
      </c>
      <c r="F27" s="176">
        <f t="shared" si="0"/>
        <v>114210</v>
      </c>
      <c r="G27" s="176">
        <f t="shared" si="0"/>
        <v>64000</v>
      </c>
      <c r="H27" s="176">
        <f t="shared" si="0"/>
        <v>16000</v>
      </c>
      <c r="I27" s="176">
        <f t="shared" si="0"/>
        <v>7733</v>
      </c>
      <c r="J27" s="176">
        <f t="shared" si="0"/>
        <v>25000</v>
      </c>
      <c r="K27" s="176">
        <f t="shared" si="0"/>
        <v>21000</v>
      </c>
      <c r="L27" s="176">
        <f t="shared" si="0"/>
        <v>0</v>
      </c>
      <c r="M27" s="176">
        <f t="shared" si="0"/>
        <v>5000</v>
      </c>
      <c r="N27" s="176">
        <f t="shared" si="0"/>
        <v>948</v>
      </c>
      <c r="O27" s="176">
        <f t="shared" si="0"/>
        <v>0</v>
      </c>
      <c r="P27" s="176">
        <f t="shared" si="0"/>
        <v>0</v>
      </c>
    </row>
    <row r="28" spans="1:16" s="15" customFormat="1" ht="52.5" customHeight="1" thickBot="1" x14ac:dyDescent="0.25">
      <c r="A28" s="47" t="s">
        <v>79</v>
      </c>
      <c r="B28" s="301">
        <f>SUM(C27,F27,H27,J27,M27)</f>
        <v>620210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3"/>
    </row>
    <row r="29" spans="1:16" s="15" customFormat="1" ht="42.75" customHeight="1" thickBot="1" x14ac:dyDescent="0.3">
      <c r="A29" s="318" t="s">
        <v>80</v>
      </c>
      <c r="B29" s="319"/>
      <c r="C29" s="215"/>
      <c r="D29" s="216"/>
      <c r="E29" s="216"/>
      <c r="F29" s="216"/>
      <c r="G29" s="216"/>
      <c r="H29" s="216"/>
      <c r="I29" s="217">
        <f>SUM(D27,G27,I27,K27,N27)</f>
        <v>318681</v>
      </c>
      <c r="J29" s="216"/>
      <c r="K29" s="216"/>
      <c r="L29" s="216"/>
      <c r="M29" s="216"/>
      <c r="N29" s="216"/>
      <c r="O29" s="216"/>
      <c r="P29" s="218"/>
    </row>
    <row r="30" spans="1:16" x14ac:dyDescent="0.2">
      <c r="A30" s="153"/>
      <c r="B30" s="153"/>
      <c r="C30" s="153"/>
      <c r="D30" s="205"/>
      <c r="E30" s="153"/>
      <c r="F30" s="153"/>
      <c r="G30" s="205"/>
      <c r="H30" s="49"/>
      <c r="I30" s="49"/>
      <c r="J30" s="50"/>
      <c r="K30" s="50"/>
      <c r="P30" s="16"/>
    </row>
    <row r="31" spans="1:16" ht="26.25" hidden="1" customHeight="1" thickBot="1" x14ac:dyDescent="0.25">
      <c r="A31" s="135" t="s">
        <v>22</v>
      </c>
      <c r="B31" s="310" t="s">
        <v>28</v>
      </c>
      <c r="C31" s="311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3"/>
    </row>
    <row r="32" spans="1:16" ht="84.75" hidden="1" thickBot="1" x14ac:dyDescent="0.25">
      <c r="A32" s="136" t="s">
        <v>24</v>
      </c>
      <c r="B32" s="132" t="s">
        <v>2</v>
      </c>
      <c r="C32" s="168"/>
      <c r="D32" s="168"/>
      <c r="E32" s="133" t="s">
        <v>3</v>
      </c>
      <c r="F32" s="133"/>
      <c r="G32" s="133"/>
      <c r="H32" s="133" t="s">
        <v>4</v>
      </c>
      <c r="I32" s="133"/>
      <c r="J32" s="133" t="s">
        <v>5</v>
      </c>
      <c r="K32" s="133"/>
      <c r="L32" s="133" t="s">
        <v>25</v>
      </c>
      <c r="M32" s="133"/>
      <c r="N32" s="133"/>
      <c r="O32" s="133" t="s">
        <v>26</v>
      </c>
      <c r="P32" s="134" t="s">
        <v>8</v>
      </c>
    </row>
    <row r="33" spans="1:16" hidden="1" x14ac:dyDescent="0.2">
      <c r="A33" s="51">
        <v>63</v>
      </c>
      <c r="B33" s="52"/>
      <c r="C33" s="52"/>
      <c r="D33" s="52"/>
      <c r="E33" s="53"/>
      <c r="F33" s="53"/>
      <c r="G33" s="53"/>
      <c r="H33" s="54"/>
      <c r="I33" s="54"/>
      <c r="J33" s="55">
        <v>25000</v>
      </c>
      <c r="K33" s="55"/>
      <c r="L33" s="55"/>
      <c r="M33" s="56"/>
      <c r="N33" s="56"/>
      <c r="O33" s="56"/>
      <c r="P33" s="57"/>
    </row>
    <row r="34" spans="1:16" hidden="1" x14ac:dyDescent="0.2">
      <c r="A34" s="36">
        <v>64</v>
      </c>
      <c r="B34" s="32"/>
      <c r="C34" s="32"/>
      <c r="D34" s="32"/>
      <c r="E34" s="33">
        <v>10</v>
      </c>
      <c r="F34" s="33"/>
      <c r="G34" s="33"/>
      <c r="H34" s="33"/>
      <c r="I34" s="33"/>
      <c r="J34" s="33"/>
      <c r="K34" s="33"/>
      <c r="L34" s="33"/>
      <c r="M34" s="34"/>
      <c r="N34" s="34"/>
      <c r="O34" s="34"/>
      <c r="P34" s="35"/>
    </row>
    <row r="35" spans="1:16" hidden="1" x14ac:dyDescent="0.2">
      <c r="A35" s="36">
        <v>65</v>
      </c>
      <c r="B35" s="32"/>
      <c r="C35" s="32"/>
      <c r="D35" s="32"/>
      <c r="E35" s="33"/>
      <c r="F35" s="33"/>
      <c r="G35" s="33"/>
      <c r="H35" s="33">
        <v>16000</v>
      </c>
      <c r="I35" s="33"/>
      <c r="J35" s="33"/>
      <c r="K35" s="33"/>
      <c r="L35" s="33"/>
      <c r="M35" s="34"/>
      <c r="N35" s="34"/>
      <c r="O35" s="34"/>
      <c r="P35" s="35"/>
    </row>
    <row r="36" spans="1:16" hidden="1" x14ac:dyDescent="0.2">
      <c r="A36" s="36">
        <v>66</v>
      </c>
      <c r="B36" s="32"/>
      <c r="C36" s="32"/>
      <c r="D36" s="32"/>
      <c r="E36" s="33">
        <v>100000</v>
      </c>
      <c r="F36" s="33"/>
      <c r="G36" s="33"/>
      <c r="H36" s="33"/>
      <c r="I36" s="33"/>
      <c r="J36" s="33"/>
      <c r="K36" s="33"/>
      <c r="L36" s="33"/>
      <c r="M36" s="34"/>
      <c r="N36" s="34"/>
      <c r="O36" s="34"/>
      <c r="P36" s="35"/>
    </row>
    <row r="37" spans="1:16" hidden="1" x14ac:dyDescent="0.2">
      <c r="A37" s="36">
        <v>67</v>
      </c>
      <c r="B37" s="32">
        <v>510000</v>
      </c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4"/>
      <c r="N37" s="34"/>
      <c r="O37" s="34"/>
      <c r="P37" s="35"/>
    </row>
    <row r="38" spans="1:16" hidden="1" x14ac:dyDescent="0.2">
      <c r="A38" s="36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4"/>
      <c r="N38" s="34"/>
      <c r="O38" s="34"/>
      <c r="P38" s="35"/>
    </row>
    <row r="39" spans="1:16" hidden="1" x14ac:dyDescent="0.2">
      <c r="A39" s="36"/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4"/>
      <c r="N39" s="34"/>
      <c r="O39" s="34"/>
      <c r="P39" s="35"/>
    </row>
    <row r="40" spans="1:16" ht="13.5" hidden="1" thickBot="1" x14ac:dyDescent="0.25">
      <c r="A40" s="42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  <c r="N40" s="45"/>
      <c r="O40" s="45"/>
      <c r="P40" s="46"/>
    </row>
    <row r="41" spans="1:16" s="15" customFormat="1" ht="30" hidden="1" customHeight="1" thickBot="1" x14ac:dyDescent="0.25">
      <c r="A41" s="47" t="s">
        <v>27</v>
      </c>
      <c r="B41" s="48">
        <f>SUM(B33:B40)</f>
        <v>510000</v>
      </c>
      <c r="C41" s="48"/>
      <c r="D41" s="48"/>
      <c r="E41" s="48">
        <f t="shared" ref="E41:P41" si="1">SUM(E33:E40)</f>
        <v>100010</v>
      </c>
      <c r="F41" s="48"/>
      <c r="G41" s="48"/>
      <c r="H41" s="48">
        <f t="shared" si="1"/>
        <v>16000</v>
      </c>
      <c r="I41" s="48"/>
      <c r="J41" s="48">
        <f t="shared" si="1"/>
        <v>25000</v>
      </c>
      <c r="K41" s="48"/>
      <c r="L41" s="48">
        <f t="shared" si="1"/>
        <v>0</v>
      </c>
      <c r="M41" s="48"/>
      <c r="N41" s="48"/>
      <c r="O41" s="48">
        <f t="shared" si="1"/>
        <v>0</v>
      </c>
      <c r="P41" s="48">
        <f t="shared" si="1"/>
        <v>0</v>
      </c>
    </row>
    <row r="42" spans="1:16" s="15" customFormat="1" ht="28.5" hidden="1" customHeight="1" thickBot="1" x14ac:dyDescent="0.25">
      <c r="A42" s="47" t="s">
        <v>29</v>
      </c>
      <c r="B42" s="301">
        <f>B41+E41+H41+J41+L41+O41+P41</f>
        <v>651010</v>
      </c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3"/>
    </row>
    <row r="43" spans="1:16" hidden="1" x14ac:dyDescent="0.2">
      <c r="H43" s="59"/>
      <c r="I43" s="59"/>
      <c r="J43" s="60"/>
      <c r="K43" s="60"/>
    </row>
    <row r="44" spans="1:16" ht="26.25" hidden="1" customHeight="1" thickBot="1" x14ac:dyDescent="0.25">
      <c r="A44" s="135" t="s">
        <v>22</v>
      </c>
      <c r="B44" s="314" t="s">
        <v>30</v>
      </c>
      <c r="C44" s="315"/>
      <c r="D44" s="315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7"/>
    </row>
    <row r="45" spans="1:16" ht="84.75" hidden="1" thickBot="1" x14ac:dyDescent="0.25">
      <c r="A45" s="136" t="s">
        <v>24</v>
      </c>
      <c r="B45" s="132" t="s">
        <v>2</v>
      </c>
      <c r="C45" s="168"/>
      <c r="D45" s="168"/>
      <c r="E45" s="133" t="s">
        <v>3</v>
      </c>
      <c r="F45" s="133"/>
      <c r="G45" s="133"/>
      <c r="H45" s="133" t="s">
        <v>4</v>
      </c>
      <c r="I45" s="133"/>
      <c r="J45" s="133" t="s">
        <v>5</v>
      </c>
      <c r="K45" s="133"/>
      <c r="L45" s="133" t="s">
        <v>25</v>
      </c>
      <c r="M45" s="133"/>
      <c r="N45" s="133"/>
      <c r="O45" s="133" t="s">
        <v>26</v>
      </c>
      <c r="P45" s="134" t="s">
        <v>8</v>
      </c>
    </row>
    <row r="46" spans="1:16" hidden="1" x14ac:dyDescent="0.2">
      <c r="A46" s="51">
        <v>63</v>
      </c>
      <c r="B46" s="52"/>
      <c r="C46" s="52"/>
      <c r="D46" s="52"/>
      <c r="E46" s="53"/>
      <c r="F46" s="53"/>
      <c r="G46" s="53"/>
      <c r="H46" s="54"/>
      <c r="I46" s="54"/>
      <c r="J46" s="55">
        <v>25000</v>
      </c>
      <c r="K46" s="55"/>
      <c r="L46" s="55"/>
      <c r="M46" s="56"/>
      <c r="N46" s="56"/>
      <c r="O46" s="56"/>
      <c r="P46" s="57"/>
    </row>
    <row r="47" spans="1:16" hidden="1" x14ac:dyDescent="0.2">
      <c r="A47" s="36">
        <v>64</v>
      </c>
      <c r="B47" s="32"/>
      <c r="C47" s="32"/>
      <c r="D47" s="32"/>
      <c r="E47" s="33">
        <v>10</v>
      </c>
      <c r="F47" s="33"/>
      <c r="G47" s="33"/>
      <c r="H47" s="33"/>
      <c r="I47" s="33"/>
      <c r="J47" s="33"/>
      <c r="K47" s="33"/>
      <c r="L47" s="33"/>
      <c r="M47" s="34"/>
      <c r="N47" s="34"/>
      <c r="O47" s="34"/>
      <c r="P47" s="35"/>
    </row>
    <row r="48" spans="1:16" hidden="1" x14ac:dyDescent="0.2">
      <c r="A48" s="36">
        <v>65</v>
      </c>
      <c r="B48" s="32"/>
      <c r="C48" s="32"/>
      <c r="D48" s="32"/>
      <c r="E48" s="33"/>
      <c r="F48" s="33"/>
      <c r="G48" s="33"/>
      <c r="H48" s="33">
        <v>16000</v>
      </c>
      <c r="I48" s="33"/>
      <c r="J48" s="33"/>
      <c r="K48" s="33"/>
      <c r="L48" s="33"/>
      <c r="M48" s="34"/>
      <c r="N48" s="34"/>
      <c r="O48" s="34"/>
      <c r="P48" s="35"/>
    </row>
    <row r="49" spans="1:16" hidden="1" x14ac:dyDescent="0.2">
      <c r="A49" s="36">
        <v>66</v>
      </c>
      <c r="B49" s="32"/>
      <c r="C49" s="32"/>
      <c r="D49" s="32"/>
      <c r="E49" s="33">
        <v>100000</v>
      </c>
      <c r="F49" s="33"/>
      <c r="G49" s="33"/>
      <c r="H49" s="33"/>
      <c r="I49" s="33"/>
      <c r="J49" s="33"/>
      <c r="K49" s="33"/>
      <c r="L49" s="33"/>
      <c r="M49" s="34"/>
      <c r="N49" s="34"/>
      <c r="O49" s="34"/>
      <c r="P49" s="35"/>
    </row>
    <row r="50" spans="1:16" hidden="1" x14ac:dyDescent="0.2">
      <c r="A50" s="36">
        <v>67</v>
      </c>
      <c r="B50" s="32">
        <v>510000</v>
      </c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4"/>
      <c r="N50" s="34"/>
      <c r="O50" s="34"/>
      <c r="P50" s="35"/>
    </row>
    <row r="51" spans="1:16" ht="13.5" hidden="1" customHeight="1" x14ac:dyDescent="0.2">
      <c r="A51" s="36"/>
      <c r="B51" s="3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4"/>
      <c r="N51" s="34"/>
      <c r="O51" s="34"/>
      <c r="P51" s="35"/>
    </row>
    <row r="52" spans="1:16" ht="13.5" hidden="1" customHeight="1" x14ac:dyDescent="0.2">
      <c r="A52" s="36"/>
      <c r="B52" s="32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4"/>
      <c r="N52" s="34"/>
      <c r="O52" s="34"/>
      <c r="P52" s="35"/>
    </row>
    <row r="53" spans="1:16" ht="13.5" hidden="1" customHeight="1" thickBot="1" x14ac:dyDescent="0.25">
      <c r="A53" s="42"/>
      <c r="B53" s="43"/>
      <c r="C53" s="43"/>
      <c r="D53" s="43"/>
      <c r="E53" s="44"/>
      <c r="F53" s="44"/>
      <c r="G53" s="44"/>
      <c r="H53" s="44"/>
      <c r="I53" s="44"/>
      <c r="J53" s="44"/>
      <c r="K53" s="44"/>
      <c r="L53" s="44"/>
      <c r="M53" s="45"/>
      <c r="N53" s="45"/>
      <c r="O53" s="45"/>
      <c r="P53" s="46"/>
    </row>
    <row r="54" spans="1:16" s="15" customFormat="1" ht="30" hidden="1" customHeight="1" thickBot="1" x14ac:dyDescent="0.25">
      <c r="A54" s="47" t="s">
        <v>27</v>
      </c>
      <c r="B54" s="48">
        <f>SUM(B46:B53)</f>
        <v>510000</v>
      </c>
      <c r="C54" s="48"/>
      <c r="D54" s="48"/>
      <c r="E54" s="48">
        <f t="shared" ref="E54:P54" si="2">SUM(E46:E53)</f>
        <v>100010</v>
      </c>
      <c r="F54" s="48"/>
      <c r="G54" s="48"/>
      <c r="H54" s="48">
        <f t="shared" si="2"/>
        <v>16000</v>
      </c>
      <c r="I54" s="48"/>
      <c r="J54" s="48">
        <f t="shared" si="2"/>
        <v>25000</v>
      </c>
      <c r="K54" s="48"/>
      <c r="L54" s="48">
        <f t="shared" si="2"/>
        <v>0</v>
      </c>
      <c r="M54" s="48"/>
      <c r="N54" s="48"/>
      <c r="O54" s="48">
        <f t="shared" si="2"/>
        <v>0</v>
      </c>
      <c r="P54" s="48">
        <f t="shared" si="2"/>
        <v>0</v>
      </c>
    </row>
    <row r="55" spans="1:16" s="15" customFormat="1" ht="28.5" hidden="1" customHeight="1" thickBot="1" x14ac:dyDescent="0.25">
      <c r="A55" s="47" t="s">
        <v>31</v>
      </c>
      <c r="B55" s="301">
        <f>B54+E54+H54+J54+L54+O54+P54</f>
        <v>651010</v>
      </c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3"/>
    </row>
    <row r="56" spans="1:16" ht="13.5" hidden="1" customHeight="1" x14ac:dyDescent="0.2">
      <c r="E56" s="61"/>
      <c r="F56" s="61"/>
      <c r="G56" s="61"/>
      <c r="H56" s="59"/>
      <c r="I56" s="59"/>
      <c r="J56" s="62"/>
      <c r="K56" s="62"/>
    </row>
    <row r="57" spans="1:16" ht="13.5" hidden="1" customHeight="1" x14ac:dyDescent="0.2">
      <c r="E57" s="61"/>
      <c r="F57" s="61"/>
      <c r="G57" s="61"/>
      <c r="H57" s="63"/>
      <c r="I57" s="63"/>
      <c r="J57" s="64"/>
      <c r="K57" s="64"/>
    </row>
    <row r="58" spans="1:16" ht="13.5" hidden="1" customHeight="1" x14ac:dyDescent="0.2">
      <c r="H58" s="65"/>
      <c r="I58" s="65"/>
      <c r="J58" s="66"/>
      <c r="K58" s="66"/>
    </row>
    <row r="59" spans="1:16" ht="13.5" hidden="1" customHeight="1" x14ac:dyDescent="0.2">
      <c r="H59" s="67"/>
      <c r="I59" s="67"/>
      <c r="J59" s="68"/>
      <c r="K59" s="68"/>
    </row>
    <row r="60" spans="1:16" ht="13.5" hidden="1" customHeight="1" x14ac:dyDescent="0.2">
      <c r="H60" s="59"/>
      <c r="I60" s="59"/>
      <c r="J60" s="60"/>
      <c r="K60" s="60"/>
    </row>
    <row r="61" spans="1:16" ht="28.5" hidden="1" customHeight="1" x14ac:dyDescent="0.2">
      <c r="E61" s="61"/>
      <c r="F61" s="61"/>
      <c r="G61" s="61"/>
      <c r="H61" s="59"/>
      <c r="I61" s="59"/>
      <c r="J61" s="69"/>
      <c r="K61" s="69"/>
    </row>
    <row r="62" spans="1:16" ht="13.5" hidden="1" customHeight="1" x14ac:dyDescent="0.2">
      <c r="E62" s="61"/>
      <c r="F62" s="61"/>
      <c r="G62" s="61"/>
      <c r="H62" s="59"/>
      <c r="I62" s="59"/>
      <c r="J62" s="64"/>
      <c r="K62" s="64"/>
    </row>
    <row r="63" spans="1:16" ht="13.5" hidden="1" customHeight="1" x14ac:dyDescent="0.2">
      <c r="H63" s="59"/>
      <c r="I63" s="59"/>
      <c r="J63" s="60"/>
      <c r="K63" s="60"/>
    </row>
    <row r="64" spans="1:16" ht="13.5" hidden="1" customHeight="1" x14ac:dyDescent="0.2">
      <c r="H64" s="59"/>
      <c r="I64" s="59"/>
      <c r="J64" s="68"/>
      <c r="K64" s="68"/>
    </row>
    <row r="65" spans="2:11" ht="13.5" hidden="1" customHeight="1" x14ac:dyDescent="0.2">
      <c r="H65" s="59"/>
      <c r="I65" s="59"/>
      <c r="J65" s="60"/>
      <c r="K65" s="60"/>
    </row>
    <row r="66" spans="2:11" ht="22.5" hidden="1" customHeight="1" x14ac:dyDescent="0.2">
      <c r="H66" s="59"/>
      <c r="I66" s="59"/>
      <c r="J66" s="70"/>
      <c r="K66" s="70"/>
    </row>
    <row r="67" spans="2:11" ht="13.5" hidden="1" customHeight="1" x14ac:dyDescent="0.2">
      <c r="H67" s="65"/>
      <c r="I67" s="65"/>
      <c r="J67" s="66"/>
      <c r="K67" s="66"/>
    </row>
    <row r="68" spans="2:11" ht="13.5" hidden="1" customHeight="1" x14ac:dyDescent="0.2">
      <c r="B68" s="61"/>
      <c r="C68" s="61"/>
      <c r="D68" s="61"/>
      <c r="H68" s="65"/>
      <c r="I68" s="65"/>
      <c r="J68" s="71"/>
      <c r="K68" s="71"/>
    </row>
    <row r="69" spans="2:11" ht="13.5" hidden="1" customHeight="1" x14ac:dyDescent="0.2">
      <c r="E69" s="61"/>
      <c r="F69" s="61"/>
      <c r="G69" s="61"/>
      <c r="H69" s="65"/>
      <c r="I69" s="65"/>
      <c r="J69" s="72"/>
      <c r="K69" s="72"/>
    </row>
    <row r="70" spans="2:11" ht="13.5" hidden="1" customHeight="1" x14ac:dyDescent="0.2">
      <c r="E70" s="61"/>
      <c r="F70" s="61"/>
      <c r="G70" s="61"/>
      <c r="H70" s="67"/>
      <c r="I70" s="67"/>
      <c r="J70" s="64"/>
      <c r="K70" s="64"/>
    </row>
    <row r="71" spans="2:11" ht="13.5" hidden="1" customHeight="1" x14ac:dyDescent="0.2">
      <c r="H71" s="59"/>
      <c r="I71" s="59"/>
      <c r="J71" s="60"/>
      <c r="K71" s="60"/>
    </row>
    <row r="72" spans="2:11" ht="13.5" hidden="1" customHeight="1" x14ac:dyDescent="0.2">
      <c r="B72" s="61"/>
      <c r="C72" s="61"/>
      <c r="D72" s="61"/>
      <c r="H72" s="59"/>
      <c r="I72" s="59"/>
      <c r="J72" s="62"/>
      <c r="K72" s="62"/>
    </row>
    <row r="73" spans="2:11" ht="13.5" hidden="1" customHeight="1" x14ac:dyDescent="0.2">
      <c r="E73" s="61"/>
      <c r="F73" s="61"/>
      <c r="G73" s="61"/>
      <c r="H73" s="59"/>
      <c r="I73" s="59"/>
      <c r="J73" s="71"/>
      <c r="K73" s="71"/>
    </row>
    <row r="74" spans="2:11" ht="13.5" hidden="1" customHeight="1" x14ac:dyDescent="0.2">
      <c r="E74" s="61"/>
      <c r="F74" s="61"/>
      <c r="G74" s="61"/>
      <c r="H74" s="67"/>
      <c r="I74" s="67"/>
      <c r="J74" s="64"/>
      <c r="K74" s="64"/>
    </row>
    <row r="75" spans="2:11" ht="13.5" hidden="1" customHeight="1" x14ac:dyDescent="0.2">
      <c r="H75" s="65"/>
      <c r="I75" s="65"/>
      <c r="J75" s="60"/>
      <c r="K75" s="60"/>
    </row>
    <row r="76" spans="2:11" x14ac:dyDescent="0.2">
      <c r="H76" s="59"/>
      <c r="I76" s="59"/>
      <c r="J76" s="60"/>
      <c r="K76" s="60"/>
    </row>
    <row r="77" spans="2:11" x14ac:dyDescent="0.2">
      <c r="H77" s="79"/>
      <c r="I77" s="79"/>
      <c r="J77" s="82"/>
      <c r="K77" s="82"/>
    </row>
    <row r="78" spans="2:11" ht="11.25" customHeight="1" x14ac:dyDescent="0.2">
      <c r="H78" s="74"/>
      <c r="I78" s="74"/>
      <c r="J78" s="75"/>
      <c r="K78" s="75"/>
    </row>
    <row r="79" spans="2:11" ht="24" customHeight="1" x14ac:dyDescent="0.2">
      <c r="B79" s="61"/>
      <c r="C79" s="61"/>
      <c r="D79" s="61"/>
      <c r="H79" s="74"/>
      <c r="I79" s="74"/>
      <c r="J79" s="83"/>
      <c r="K79" s="83"/>
    </row>
    <row r="80" spans="2:11" ht="15" customHeight="1" x14ac:dyDescent="0.2">
      <c r="E80" s="61"/>
      <c r="F80" s="61"/>
      <c r="G80" s="61"/>
      <c r="H80" s="74"/>
      <c r="I80" s="74"/>
      <c r="J80" s="83"/>
      <c r="K80" s="83"/>
    </row>
    <row r="81" spans="1:11" ht="11.25" customHeight="1" x14ac:dyDescent="0.2">
      <c r="H81" s="79"/>
      <c r="I81" s="79"/>
      <c r="J81" s="80"/>
      <c r="K81" s="80"/>
    </row>
    <row r="82" spans="1:11" x14ac:dyDescent="0.2">
      <c r="H82" s="74"/>
      <c r="I82" s="74"/>
      <c r="J82" s="75"/>
      <c r="K82" s="75"/>
    </row>
    <row r="83" spans="1:11" ht="13.5" customHeight="1" x14ac:dyDescent="0.2">
      <c r="B83" s="61"/>
      <c r="C83" s="61"/>
      <c r="D83" s="61"/>
      <c r="H83" s="74"/>
      <c r="I83" s="74"/>
      <c r="J83" s="84"/>
      <c r="K83" s="84"/>
    </row>
    <row r="84" spans="1:11" ht="12.75" customHeight="1" x14ac:dyDescent="0.2">
      <c r="E84" s="61"/>
      <c r="F84" s="61"/>
      <c r="G84" s="61"/>
      <c r="H84" s="74"/>
      <c r="I84" s="74"/>
      <c r="J84" s="62"/>
      <c r="K84" s="62"/>
    </row>
    <row r="85" spans="1:11" ht="12.75" customHeight="1" x14ac:dyDescent="0.2">
      <c r="E85" s="61"/>
      <c r="F85" s="61"/>
      <c r="G85" s="61"/>
      <c r="H85" s="67"/>
      <c r="I85" s="67"/>
      <c r="J85" s="68"/>
      <c r="K85" s="68"/>
    </row>
    <row r="86" spans="1:11" x14ac:dyDescent="0.2">
      <c r="H86" s="59"/>
      <c r="I86" s="59"/>
      <c r="J86" s="60"/>
      <c r="K86" s="60"/>
    </row>
    <row r="87" spans="1:11" x14ac:dyDescent="0.2">
      <c r="E87" s="61"/>
      <c r="F87" s="61"/>
      <c r="G87" s="61"/>
      <c r="H87" s="59"/>
      <c r="I87" s="59"/>
      <c r="J87" s="81"/>
      <c r="K87" s="81"/>
    </row>
    <row r="88" spans="1:11" x14ac:dyDescent="0.2">
      <c r="H88" s="79"/>
      <c r="I88" s="79"/>
      <c r="J88" s="80"/>
      <c r="K88" s="80"/>
    </row>
    <row r="89" spans="1:11" x14ac:dyDescent="0.2">
      <c r="H89" s="74"/>
      <c r="I89" s="74"/>
      <c r="J89" s="75"/>
      <c r="K89" s="75"/>
    </row>
    <row r="90" spans="1:11" x14ac:dyDescent="0.2">
      <c r="H90" s="59"/>
      <c r="I90" s="59"/>
      <c r="J90" s="60"/>
      <c r="K90" s="60"/>
    </row>
    <row r="91" spans="1:11" ht="19.5" customHeight="1" x14ac:dyDescent="0.2">
      <c r="A91" s="85"/>
      <c r="B91" s="153"/>
      <c r="C91" s="153"/>
      <c r="D91" s="205"/>
      <c r="E91" s="153"/>
      <c r="F91" s="153"/>
      <c r="G91" s="205"/>
      <c r="H91" s="153"/>
      <c r="I91" s="205"/>
      <c r="J91" s="71"/>
      <c r="K91" s="71"/>
    </row>
    <row r="92" spans="1:11" ht="15" customHeight="1" x14ac:dyDescent="0.2">
      <c r="A92" s="61"/>
      <c r="H92" s="73"/>
      <c r="I92" s="73"/>
      <c r="J92" s="71"/>
      <c r="K92" s="71"/>
    </row>
    <row r="93" spans="1:11" x14ac:dyDescent="0.2">
      <c r="A93" s="61"/>
      <c r="B93" s="61"/>
      <c r="C93" s="61"/>
      <c r="D93" s="61"/>
      <c r="H93" s="73"/>
      <c r="I93" s="73"/>
      <c r="J93" s="62"/>
      <c r="K93" s="62"/>
    </row>
    <row r="94" spans="1:11" x14ac:dyDescent="0.2">
      <c r="E94" s="61"/>
      <c r="F94" s="61"/>
      <c r="G94" s="61"/>
      <c r="H94" s="59"/>
      <c r="I94" s="59"/>
      <c r="J94" s="71"/>
      <c r="K94" s="71"/>
    </row>
    <row r="95" spans="1:11" x14ac:dyDescent="0.2">
      <c r="H95" s="63"/>
      <c r="I95" s="63"/>
      <c r="J95" s="64"/>
      <c r="K95" s="64"/>
    </row>
    <row r="96" spans="1:11" x14ac:dyDescent="0.2">
      <c r="B96" s="61"/>
      <c r="C96" s="61"/>
      <c r="D96" s="61"/>
      <c r="H96" s="59"/>
      <c r="I96" s="59"/>
      <c r="J96" s="62"/>
      <c r="K96" s="62"/>
    </row>
    <row r="97" spans="1:11" x14ac:dyDescent="0.2">
      <c r="E97" s="61"/>
      <c r="F97" s="61"/>
      <c r="G97" s="61"/>
      <c r="H97" s="59"/>
      <c r="I97" s="59"/>
      <c r="J97" s="62"/>
      <c r="K97" s="62"/>
    </row>
    <row r="98" spans="1:11" x14ac:dyDescent="0.2">
      <c r="H98" s="67"/>
      <c r="I98" s="67"/>
      <c r="J98" s="68"/>
      <c r="K98" s="68"/>
    </row>
    <row r="99" spans="1:11" ht="22.5" customHeight="1" x14ac:dyDescent="0.2">
      <c r="E99" s="61"/>
      <c r="F99" s="61"/>
      <c r="G99" s="61"/>
      <c r="H99" s="59"/>
      <c r="I99" s="59"/>
      <c r="J99" s="69"/>
      <c r="K99" s="69"/>
    </row>
    <row r="100" spans="1:11" x14ac:dyDescent="0.2">
      <c r="H100" s="59"/>
      <c r="I100" s="59"/>
      <c r="J100" s="68"/>
      <c r="K100" s="68"/>
    </row>
    <row r="101" spans="1:11" x14ac:dyDescent="0.2">
      <c r="B101" s="61"/>
      <c r="C101" s="61"/>
      <c r="D101" s="61"/>
      <c r="H101" s="65"/>
      <c r="I101" s="65"/>
      <c r="J101" s="71"/>
      <c r="K101" s="71"/>
    </row>
    <row r="102" spans="1:11" x14ac:dyDescent="0.2">
      <c r="E102" s="61"/>
      <c r="F102" s="61"/>
      <c r="G102" s="61"/>
      <c r="H102" s="65"/>
      <c r="I102" s="65"/>
      <c r="J102" s="72"/>
      <c r="K102" s="72"/>
    </row>
    <row r="103" spans="1:11" x14ac:dyDescent="0.2">
      <c r="H103" s="67"/>
      <c r="I103" s="67"/>
      <c r="J103" s="64"/>
      <c r="K103" s="64"/>
    </row>
    <row r="104" spans="1:11" ht="13.5" customHeight="1" x14ac:dyDescent="0.2">
      <c r="A104" s="61"/>
      <c r="H104" s="73"/>
      <c r="I104" s="73"/>
      <c r="J104" s="71"/>
      <c r="K104" s="71"/>
    </row>
    <row r="105" spans="1:11" ht="13.5" customHeight="1" x14ac:dyDescent="0.2">
      <c r="B105" s="61"/>
      <c r="C105" s="61"/>
      <c r="D105" s="61"/>
      <c r="H105" s="59"/>
      <c r="I105" s="59"/>
      <c r="J105" s="71"/>
      <c r="K105" s="71"/>
    </row>
    <row r="106" spans="1:11" ht="13.5" customHeight="1" x14ac:dyDescent="0.2">
      <c r="E106" s="61"/>
      <c r="F106" s="61"/>
      <c r="G106" s="61"/>
      <c r="H106" s="59"/>
      <c r="I106" s="59"/>
      <c r="J106" s="62"/>
      <c r="K106" s="62"/>
    </row>
    <row r="107" spans="1:11" x14ac:dyDescent="0.2">
      <c r="E107" s="61"/>
      <c r="F107" s="61"/>
      <c r="G107" s="61"/>
      <c r="H107" s="67"/>
      <c r="I107" s="67"/>
      <c r="J107" s="64"/>
      <c r="K107" s="64"/>
    </row>
    <row r="108" spans="1:11" x14ac:dyDescent="0.2">
      <c r="E108" s="61"/>
      <c r="F108" s="61"/>
      <c r="G108" s="61"/>
      <c r="H108" s="59"/>
      <c r="I108" s="59"/>
      <c r="J108" s="62"/>
      <c r="K108" s="62"/>
    </row>
    <row r="109" spans="1:11" x14ac:dyDescent="0.2">
      <c r="H109" s="79"/>
      <c r="I109" s="79"/>
      <c r="J109" s="80"/>
      <c r="K109" s="80"/>
    </row>
    <row r="110" spans="1:11" x14ac:dyDescent="0.2">
      <c r="E110" s="61"/>
      <c r="F110" s="61"/>
      <c r="G110" s="61"/>
      <c r="H110" s="65"/>
      <c r="I110" s="65"/>
      <c r="J110" s="81"/>
      <c r="K110" s="81"/>
    </row>
    <row r="111" spans="1:11" x14ac:dyDescent="0.2">
      <c r="E111" s="61"/>
      <c r="F111" s="61"/>
      <c r="G111" s="61"/>
      <c r="H111" s="67"/>
      <c r="I111" s="67"/>
      <c r="J111" s="68"/>
      <c r="K111" s="68"/>
    </row>
    <row r="112" spans="1:11" x14ac:dyDescent="0.2">
      <c r="H112" s="79"/>
      <c r="I112" s="79"/>
      <c r="J112" s="86"/>
      <c r="K112" s="86"/>
    </row>
    <row r="113" spans="1:11" x14ac:dyDescent="0.2">
      <c r="B113" s="61"/>
      <c r="C113" s="61"/>
      <c r="D113" s="61"/>
      <c r="H113" s="74"/>
      <c r="I113" s="74"/>
      <c r="J113" s="84"/>
      <c r="K113" s="84"/>
    </row>
    <row r="114" spans="1:11" x14ac:dyDescent="0.2">
      <c r="E114" s="61"/>
      <c r="F114" s="61"/>
      <c r="G114" s="61"/>
      <c r="H114" s="74"/>
      <c r="I114" s="74"/>
      <c r="J114" s="62"/>
      <c r="K114" s="62"/>
    </row>
    <row r="115" spans="1:11" x14ac:dyDescent="0.2">
      <c r="E115" s="61"/>
      <c r="F115" s="61"/>
      <c r="G115" s="61"/>
      <c r="H115" s="67"/>
      <c r="I115" s="67"/>
      <c r="J115" s="68"/>
      <c r="K115" s="68"/>
    </row>
    <row r="116" spans="1:11" x14ac:dyDescent="0.2">
      <c r="E116" s="61"/>
      <c r="F116" s="61"/>
      <c r="G116" s="61"/>
      <c r="H116" s="67"/>
      <c r="I116" s="67"/>
      <c r="J116" s="68"/>
      <c r="K116" s="68"/>
    </row>
    <row r="117" spans="1:11" x14ac:dyDescent="0.2">
      <c r="H117" s="59"/>
      <c r="I117" s="59"/>
      <c r="J117" s="60"/>
      <c r="K117" s="60"/>
    </row>
    <row r="118" spans="1:11" s="87" customFormat="1" ht="18" customHeight="1" x14ac:dyDescent="0.25">
      <c r="A118" s="304"/>
      <c r="B118" s="305"/>
      <c r="C118" s="305"/>
      <c r="D118" s="305"/>
      <c r="E118" s="305"/>
      <c r="F118" s="305"/>
      <c r="G118" s="305"/>
      <c r="H118" s="305"/>
      <c r="I118" s="305"/>
      <c r="J118" s="305"/>
      <c r="K118" s="214"/>
    </row>
    <row r="119" spans="1:11" ht="28.5" customHeight="1" x14ac:dyDescent="0.2">
      <c r="A119" s="76"/>
      <c r="B119" s="76"/>
      <c r="C119" s="76"/>
      <c r="D119" s="76"/>
      <c r="E119" s="76"/>
      <c r="F119" s="76"/>
      <c r="G119" s="76"/>
      <c r="H119" s="77"/>
      <c r="I119" s="77"/>
      <c r="J119" s="78"/>
      <c r="K119" s="213"/>
    </row>
    <row r="121" spans="1:11" ht="15.75" x14ac:dyDescent="0.2">
      <c r="A121" s="89"/>
      <c r="B121" s="61"/>
      <c r="C121" s="61"/>
      <c r="D121" s="61"/>
      <c r="E121" s="61"/>
      <c r="F121" s="61"/>
      <c r="G121" s="61"/>
      <c r="H121" s="90"/>
      <c r="I121" s="90"/>
      <c r="J121" s="3"/>
      <c r="K121" s="3"/>
    </row>
    <row r="122" spans="1:11" x14ac:dyDescent="0.2">
      <c r="A122" s="61"/>
      <c r="B122" s="61"/>
      <c r="C122" s="61"/>
      <c r="D122" s="61"/>
      <c r="E122" s="61"/>
      <c r="F122" s="61"/>
      <c r="G122" s="61"/>
      <c r="H122" s="90"/>
      <c r="I122" s="90"/>
      <c r="J122" s="3"/>
      <c r="K122" s="3"/>
    </row>
    <row r="123" spans="1:11" ht="17.25" customHeight="1" x14ac:dyDescent="0.2">
      <c r="A123" s="61"/>
      <c r="B123" s="61"/>
      <c r="C123" s="61"/>
      <c r="D123" s="61"/>
      <c r="E123" s="61"/>
      <c r="F123" s="61"/>
      <c r="G123" s="61"/>
      <c r="H123" s="90"/>
      <c r="I123" s="90"/>
      <c r="J123" s="3"/>
      <c r="K123" s="3"/>
    </row>
    <row r="124" spans="1:11" ht="13.5" customHeight="1" x14ac:dyDescent="0.2">
      <c r="A124" s="61"/>
      <c r="B124" s="61"/>
      <c r="C124" s="61"/>
      <c r="D124" s="61"/>
      <c r="E124" s="61"/>
      <c r="F124" s="61"/>
      <c r="G124" s="61"/>
      <c r="H124" s="90"/>
      <c r="I124" s="90"/>
      <c r="J124" s="3"/>
      <c r="K124" s="3"/>
    </row>
    <row r="125" spans="1:11" x14ac:dyDescent="0.2">
      <c r="A125" s="61"/>
      <c r="B125" s="61"/>
      <c r="C125" s="61"/>
      <c r="D125" s="61"/>
      <c r="E125" s="61"/>
      <c r="F125" s="61"/>
      <c r="G125" s="61"/>
      <c r="H125" s="90"/>
      <c r="I125" s="90"/>
      <c r="J125" s="3"/>
      <c r="K125" s="3"/>
    </row>
    <row r="126" spans="1:11" x14ac:dyDescent="0.2">
      <c r="A126" s="61"/>
      <c r="B126" s="61"/>
      <c r="C126" s="61"/>
      <c r="D126" s="61"/>
      <c r="E126" s="61"/>
      <c r="F126" s="61"/>
      <c r="G126" s="61"/>
    </row>
    <row r="127" spans="1:11" x14ac:dyDescent="0.2">
      <c r="A127" s="61"/>
      <c r="B127" s="61"/>
      <c r="C127" s="61"/>
      <c r="D127" s="61"/>
      <c r="E127" s="61"/>
      <c r="F127" s="61"/>
      <c r="G127" s="61"/>
      <c r="H127" s="90"/>
      <c r="I127" s="90"/>
      <c r="J127" s="3"/>
      <c r="K127" s="3"/>
    </row>
    <row r="128" spans="1:11" x14ac:dyDescent="0.2">
      <c r="A128" s="61"/>
      <c r="B128" s="61"/>
      <c r="C128" s="61"/>
      <c r="D128" s="61"/>
      <c r="E128" s="61"/>
      <c r="F128" s="61"/>
      <c r="G128" s="61"/>
      <c r="H128" s="90"/>
      <c r="I128" s="90"/>
      <c r="J128" s="91"/>
      <c r="K128" s="91"/>
    </row>
    <row r="129" spans="1:11" x14ac:dyDescent="0.2">
      <c r="A129" s="61"/>
      <c r="B129" s="61"/>
      <c r="C129" s="61"/>
      <c r="D129" s="61"/>
      <c r="E129" s="61"/>
      <c r="F129" s="61"/>
      <c r="G129" s="61"/>
      <c r="H129" s="90"/>
      <c r="I129" s="90"/>
      <c r="J129" s="3"/>
      <c r="K129" s="3"/>
    </row>
    <row r="130" spans="1:11" ht="22.5" customHeight="1" x14ac:dyDescent="0.2">
      <c r="A130" s="61"/>
      <c r="B130" s="61"/>
      <c r="C130" s="61"/>
      <c r="D130" s="61"/>
      <c r="E130" s="61"/>
      <c r="F130" s="61"/>
      <c r="G130" s="61"/>
      <c r="H130" s="90"/>
      <c r="I130" s="90"/>
      <c r="J130" s="69"/>
      <c r="K130" s="69"/>
    </row>
    <row r="131" spans="1:11" ht="22.5" customHeight="1" x14ac:dyDescent="0.2">
      <c r="H131" s="67"/>
      <c r="I131" s="67"/>
      <c r="J131" s="70"/>
      <c r="K131" s="70"/>
    </row>
  </sheetData>
  <mergeCells count="9">
    <mergeCell ref="B55:P55"/>
    <mergeCell ref="A118:J118"/>
    <mergeCell ref="A5:P5"/>
    <mergeCell ref="B7:P7"/>
    <mergeCell ref="B28:P28"/>
    <mergeCell ref="B31:P31"/>
    <mergeCell ref="B42:P42"/>
    <mergeCell ref="B44:P44"/>
    <mergeCell ref="A29:B29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5E31-4686-4144-8030-372D578A999F}">
  <dimension ref="A1:T63"/>
  <sheetViews>
    <sheetView topLeftCell="B22" workbookViewId="0">
      <selection activeCell="M57" sqref="M57"/>
    </sheetView>
  </sheetViews>
  <sheetFormatPr defaultColWidth="11.42578125" defaultRowHeight="12.75" x14ac:dyDescent="0.2"/>
  <cols>
    <col min="1" max="1" width="7.42578125" style="11" customWidth="1"/>
    <col min="2" max="2" width="32" style="12" customWidth="1"/>
    <col min="3" max="3" width="10.140625" style="13" customWidth="1"/>
    <col min="4" max="4" width="11.85546875" style="13" customWidth="1"/>
    <col min="5" max="6" width="10.42578125" style="13" customWidth="1"/>
    <col min="7" max="7" width="11.28515625" style="13" customWidth="1"/>
    <col min="8" max="8" width="10.28515625" style="13" customWidth="1"/>
    <col min="9" max="9" width="8.85546875" style="13" customWidth="1"/>
    <col min="10" max="10" width="9.42578125" style="13" customWidth="1"/>
    <col min="11" max="11" width="9" style="13" customWidth="1"/>
    <col min="12" max="12" width="7.85546875" style="13" customWidth="1"/>
    <col min="13" max="13" width="8.85546875" style="13" customWidth="1"/>
    <col min="14" max="14" width="12.42578125" style="152" customWidth="1"/>
    <col min="15" max="15" width="12.28515625" style="152" customWidth="1"/>
    <col min="16" max="259" width="11.42578125" style="152"/>
    <col min="260" max="260" width="12.5703125" style="152" customWidth="1"/>
    <col min="261" max="261" width="34.28515625" style="152" customWidth="1"/>
    <col min="262" max="262" width="20.28515625" style="152" customWidth="1"/>
    <col min="263" max="269" width="13.7109375" style="152" customWidth="1"/>
    <col min="270" max="515" width="11.42578125" style="152"/>
    <col min="516" max="516" width="12.5703125" style="152" customWidth="1"/>
    <col min="517" max="517" width="34.28515625" style="152" customWidth="1"/>
    <col min="518" max="518" width="20.28515625" style="152" customWidth="1"/>
    <col min="519" max="525" width="13.7109375" style="152" customWidth="1"/>
    <col min="526" max="771" width="11.42578125" style="152"/>
    <col min="772" max="772" width="12.5703125" style="152" customWidth="1"/>
    <col min="773" max="773" width="34.28515625" style="152" customWidth="1"/>
    <col min="774" max="774" width="20.28515625" style="152" customWidth="1"/>
    <col min="775" max="781" width="13.7109375" style="152" customWidth="1"/>
    <col min="782" max="1027" width="11.42578125" style="152"/>
    <col min="1028" max="1028" width="12.5703125" style="152" customWidth="1"/>
    <col min="1029" max="1029" width="34.28515625" style="152" customWidth="1"/>
    <col min="1030" max="1030" width="20.28515625" style="152" customWidth="1"/>
    <col min="1031" max="1037" width="13.7109375" style="152" customWidth="1"/>
    <col min="1038" max="1283" width="11.42578125" style="152"/>
    <col min="1284" max="1284" width="12.5703125" style="152" customWidth="1"/>
    <col min="1285" max="1285" width="34.28515625" style="152" customWidth="1"/>
    <col min="1286" max="1286" width="20.28515625" style="152" customWidth="1"/>
    <col min="1287" max="1293" width="13.7109375" style="152" customWidth="1"/>
    <col min="1294" max="1539" width="11.42578125" style="152"/>
    <col min="1540" max="1540" width="12.5703125" style="152" customWidth="1"/>
    <col min="1541" max="1541" width="34.28515625" style="152" customWidth="1"/>
    <col min="1542" max="1542" width="20.28515625" style="152" customWidth="1"/>
    <col min="1543" max="1549" width="13.7109375" style="152" customWidth="1"/>
    <col min="1550" max="1795" width="11.42578125" style="152"/>
    <col min="1796" max="1796" width="12.5703125" style="152" customWidth="1"/>
    <col min="1797" max="1797" width="34.28515625" style="152" customWidth="1"/>
    <col min="1798" max="1798" width="20.28515625" style="152" customWidth="1"/>
    <col min="1799" max="1805" width="13.7109375" style="152" customWidth="1"/>
    <col min="1806" max="2051" width="11.42578125" style="152"/>
    <col min="2052" max="2052" width="12.5703125" style="152" customWidth="1"/>
    <col min="2053" max="2053" width="34.28515625" style="152" customWidth="1"/>
    <col min="2054" max="2054" width="20.28515625" style="152" customWidth="1"/>
    <col min="2055" max="2061" width="13.7109375" style="152" customWidth="1"/>
    <col min="2062" max="2307" width="11.42578125" style="152"/>
    <col min="2308" max="2308" width="12.5703125" style="152" customWidth="1"/>
    <col min="2309" max="2309" width="34.28515625" style="152" customWidth="1"/>
    <col min="2310" max="2310" width="20.28515625" style="152" customWidth="1"/>
    <col min="2311" max="2317" width="13.7109375" style="152" customWidth="1"/>
    <col min="2318" max="2563" width="11.42578125" style="152"/>
    <col min="2564" max="2564" width="12.5703125" style="152" customWidth="1"/>
    <col min="2565" max="2565" width="34.28515625" style="152" customWidth="1"/>
    <col min="2566" max="2566" width="20.28515625" style="152" customWidth="1"/>
    <col min="2567" max="2573" width="13.7109375" style="152" customWidth="1"/>
    <col min="2574" max="2819" width="11.42578125" style="152"/>
    <col min="2820" max="2820" width="12.5703125" style="152" customWidth="1"/>
    <col min="2821" max="2821" width="34.28515625" style="152" customWidth="1"/>
    <col min="2822" max="2822" width="20.28515625" style="152" customWidth="1"/>
    <col min="2823" max="2829" width="13.7109375" style="152" customWidth="1"/>
    <col min="2830" max="3075" width="11.42578125" style="152"/>
    <col min="3076" max="3076" width="12.5703125" style="152" customWidth="1"/>
    <col min="3077" max="3077" width="34.28515625" style="152" customWidth="1"/>
    <col min="3078" max="3078" width="20.28515625" style="152" customWidth="1"/>
    <col min="3079" max="3085" width="13.7109375" style="152" customWidth="1"/>
    <col min="3086" max="3331" width="11.42578125" style="152"/>
    <col min="3332" max="3332" width="12.5703125" style="152" customWidth="1"/>
    <col min="3333" max="3333" width="34.28515625" style="152" customWidth="1"/>
    <col min="3334" max="3334" width="20.28515625" style="152" customWidth="1"/>
    <col min="3335" max="3341" width="13.7109375" style="152" customWidth="1"/>
    <col min="3342" max="3587" width="11.42578125" style="152"/>
    <col min="3588" max="3588" width="12.5703125" style="152" customWidth="1"/>
    <col min="3589" max="3589" width="34.28515625" style="152" customWidth="1"/>
    <col min="3590" max="3590" width="20.28515625" style="152" customWidth="1"/>
    <col min="3591" max="3597" width="13.7109375" style="152" customWidth="1"/>
    <col min="3598" max="3843" width="11.42578125" style="152"/>
    <col min="3844" max="3844" width="12.5703125" style="152" customWidth="1"/>
    <col min="3845" max="3845" width="34.28515625" style="152" customWidth="1"/>
    <col min="3846" max="3846" width="20.28515625" style="152" customWidth="1"/>
    <col min="3847" max="3853" width="13.7109375" style="152" customWidth="1"/>
    <col min="3854" max="4099" width="11.42578125" style="152"/>
    <col min="4100" max="4100" width="12.5703125" style="152" customWidth="1"/>
    <col min="4101" max="4101" width="34.28515625" style="152" customWidth="1"/>
    <col min="4102" max="4102" width="20.28515625" style="152" customWidth="1"/>
    <col min="4103" max="4109" width="13.7109375" style="152" customWidth="1"/>
    <col min="4110" max="4355" width="11.42578125" style="152"/>
    <col min="4356" max="4356" width="12.5703125" style="152" customWidth="1"/>
    <col min="4357" max="4357" width="34.28515625" style="152" customWidth="1"/>
    <col min="4358" max="4358" width="20.28515625" style="152" customWidth="1"/>
    <col min="4359" max="4365" width="13.7109375" style="152" customWidth="1"/>
    <col min="4366" max="4611" width="11.42578125" style="152"/>
    <col min="4612" max="4612" width="12.5703125" style="152" customWidth="1"/>
    <col min="4613" max="4613" width="34.28515625" style="152" customWidth="1"/>
    <col min="4614" max="4614" width="20.28515625" style="152" customWidth="1"/>
    <col min="4615" max="4621" width="13.7109375" style="152" customWidth="1"/>
    <col min="4622" max="4867" width="11.42578125" style="152"/>
    <col min="4868" max="4868" width="12.5703125" style="152" customWidth="1"/>
    <col min="4869" max="4869" width="34.28515625" style="152" customWidth="1"/>
    <col min="4870" max="4870" width="20.28515625" style="152" customWidth="1"/>
    <col min="4871" max="4877" width="13.7109375" style="152" customWidth="1"/>
    <col min="4878" max="5123" width="11.42578125" style="152"/>
    <col min="5124" max="5124" width="12.5703125" style="152" customWidth="1"/>
    <col min="5125" max="5125" width="34.28515625" style="152" customWidth="1"/>
    <col min="5126" max="5126" width="20.28515625" style="152" customWidth="1"/>
    <col min="5127" max="5133" width="13.7109375" style="152" customWidth="1"/>
    <col min="5134" max="5379" width="11.42578125" style="152"/>
    <col min="5380" max="5380" width="12.5703125" style="152" customWidth="1"/>
    <col min="5381" max="5381" width="34.28515625" style="152" customWidth="1"/>
    <col min="5382" max="5382" width="20.28515625" style="152" customWidth="1"/>
    <col min="5383" max="5389" width="13.7109375" style="152" customWidth="1"/>
    <col min="5390" max="5635" width="11.42578125" style="152"/>
    <col min="5636" max="5636" width="12.5703125" style="152" customWidth="1"/>
    <col min="5637" max="5637" width="34.28515625" style="152" customWidth="1"/>
    <col min="5638" max="5638" width="20.28515625" style="152" customWidth="1"/>
    <col min="5639" max="5645" width="13.7109375" style="152" customWidth="1"/>
    <col min="5646" max="5891" width="11.42578125" style="152"/>
    <col min="5892" max="5892" width="12.5703125" style="152" customWidth="1"/>
    <col min="5893" max="5893" width="34.28515625" style="152" customWidth="1"/>
    <col min="5894" max="5894" width="20.28515625" style="152" customWidth="1"/>
    <col min="5895" max="5901" width="13.7109375" style="152" customWidth="1"/>
    <col min="5902" max="6147" width="11.42578125" style="152"/>
    <col min="6148" max="6148" width="12.5703125" style="152" customWidth="1"/>
    <col min="6149" max="6149" width="34.28515625" style="152" customWidth="1"/>
    <col min="6150" max="6150" width="20.28515625" style="152" customWidth="1"/>
    <col min="6151" max="6157" width="13.7109375" style="152" customWidth="1"/>
    <col min="6158" max="6403" width="11.42578125" style="152"/>
    <col min="6404" max="6404" width="12.5703125" style="152" customWidth="1"/>
    <col min="6405" max="6405" width="34.28515625" style="152" customWidth="1"/>
    <col min="6406" max="6406" width="20.28515625" style="152" customWidth="1"/>
    <col min="6407" max="6413" width="13.7109375" style="152" customWidth="1"/>
    <col min="6414" max="6659" width="11.42578125" style="152"/>
    <col min="6660" max="6660" width="12.5703125" style="152" customWidth="1"/>
    <col min="6661" max="6661" width="34.28515625" style="152" customWidth="1"/>
    <col min="6662" max="6662" width="20.28515625" style="152" customWidth="1"/>
    <col min="6663" max="6669" width="13.7109375" style="152" customWidth="1"/>
    <col min="6670" max="6915" width="11.42578125" style="152"/>
    <col min="6916" max="6916" width="12.5703125" style="152" customWidth="1"/>
    <col min="6917" max="6917" width="34.28515625" style="152" customWidth="1"/>
    <col min="6918" max="6918" width="20.28515625" style="152" customWidth="1"/>
    <col min="6919" max="6925" width="13.7109375" style="152" customWidth="1"/>
    <col min="6926" max="7171" width="11.42578125" style="152"/>
    <col min="7172" max="7172" width="12.5703125" style="152" customWidth="1"/>
    <col min="7173" max="7173" width="34.28515625" style="152" customWidth="1"/>
    <col min="7174" max="7174" width="20.28515625" style="152" customWidth="1"/>
    <col min="7175" max="7181" width="13.7109375" style="152" customWidth="1"/>
    <col min="7182" max="7427" width="11.42578125" style="152"/>
    <col min="7428" max="7428" width="12.5703125" style="152" customWidth="1"/>
    <col min="7429" max="7429" width="34.28515625" style="152" customWidth="1"/>
    <col min="7430" max="7430" width="20.28515625" style="152" customWidth="1"/>
    <col min="7431" max="7437" width="13.7109375" style="152" customWidth="1"/>
    <col min="7438" max="7683" width="11.42578125" style="152"/>
    <col min="7684" max="7684" width="12.5703125" style="152" customWidth="1"/>
    <col min="7685" max="7685" width="34.28515625" style="152" customWidth="1"/>
    <col min="7686" max="7686" width="20.28515625" style="152" customWidth="1"/>
    <col min="7687" max="7693" width="13.7109375" style="152" customWidth="1"/>
    <col min="7694" max="7939" width="11.42578125" style="152"/>
    <col min="7940" max="7940" width="12.5703125" style="152" customWidth="1"/>
    <col min="7941" max="7941" width="34.28515625" style="152" customWidth="1"/>
    <col min="7942" max="7942" width="20.28515625" style="152" customWidth="1"/>
    <col min="7943" max="7949" width="13.7109375" style="152" customWidth="1"/>
    <col min="7950" max="8195" width="11.42578125" style="152"/>
    <col min="8196" max="8196" width="12.5703125" style="152" customWidth="1"/>
    <col min="8197" max="8197" width="34.28515625" style="152" customWidth="1"/>
    <col min="8198" max="8198" width="20.28515625" style="152" customWidth="1"/>
    <col min="8199" max="8205" width="13.7109375" style="152" customWidth="1"/>
    <col min="8206" max="8451" width="11.42578125" style="152"/>
    <col min="8452" max="8452" width="12.5703125" style="152" customWidth="1"/>
    <col min="8453" max="8453" width="34.28515625" style="152" customWidth="1"/>
    <col min="8454" max="8454" width="20.28515625" style="152" customWidth="1"/>
    <col min="8455" max="8461" width="13.7109375" style="152" customWidth="1"/>
    <col min="8462" max="8707" width="11.42578125" style="152"/>
    <col min="8708" max="8708" width="12.5703125" style="152" customWidth="1"/>
    <col min="8709" max="8709" width="34.28515625" style="152" customWidth="1"/>
    <col min="8710" max="8710" width="20.28515625" style="152" customWidth="1"/>
    <col min="8711" max="8717" width="13.7109375" style="152" customWidth="1"/>
    <col min="8718" max="8963" width="11.42578125" style="152"/>
    <col min="8964" max="8964" width="12.5703125" style="152" customWidth="1"/>
    <col min="8965" max="8965" width="34.28515625" style="152" customWidth="1"/>
    <col min="8966" max="8966" width="20.28515625" style="152" customWidth="1"/>
    <col min="8967" max="8973" width="13.7109375" style="152" customWidth="1"/>
    <col min="8974" max="9219" width="11.42578125" style="152"/>
    <col min="9220" max="9220" width="12.5703125" style="152" customWidth="1"/>
    <col min="9221" max="9221" width="34.28515625" style="152" customWidth="1"/>
    <col min="9222" max="9222" width="20.28515625" style="152" customWidth="1"/>
    <col min="9223" max="9229" width="13.7109375" style="152" customWidth="1"/>
    <col min="9230" max="9475" width="11.42578125" style="152"/>
    <col min="9476" max="9476" width="12.5703125" style="152" customWidth="1"/>
    <col min="9477" max="9477" width="34.28515625" style="152" customWidth="1"/>
    <col min="9478" max="9478" width="20.28515625" style="152" customWidth="1"/>
    <col min="9479" max="9485" width="13.7109375" style="152" customWidth="1"/>
    <col min="9486" max="9731" width="11.42578125" style="152"/>
    <col min="9732" max="9732" width="12.5703125" style="152" customWidth="1"/>
    <col min="9733" max="9733" width="34.28515625" style="152" customWidth="1"/>
    <col min="9734" max="9734" width="20.28515625" style="152" customWidth="1"/>
    <col min="9735" max="9741" width="13.7109375" style="152" customWidth="1"/>
    <col min="9742" max="9987" width="11.42578125" style="152"/>
    <col min="9988" max="9988" width="12.5703125" style="152" customWidth="1"/>
    <col min="9989" max="9989" width="34.28515625" style="152" customWidth="1"/>
    <col min="9990" max="9990" width="20.28515625" style="152" customWidth="1"/>
    <col min="9991" max="9997" width="13.7109375" style="152" customWidth="1"/>
    <col min="9998" max="10243" width="11.42578125" style="152"/>
    <col min="10244" max="10244" width="12.5703125" style="152" customWidth="1"/>
    <col min="10245" max="10245" width="34.28515625" style="152" customWidth="1"/>
    <col min="10246" max="10246" width="20.28515625" style="152" customWidth="1"/>
    <col min="10247" max="10253" width="13.7109375" style="152" customWidth="1"/>
    <col min="10254" max="10499" width="11.42578125" style="152"/>
    <col min="10500" max="10500" width="12.5703125" style="152" customWidth="1"/>
    <col min="10501" max="10501" width="34.28515625" style="152" customWidth="1"/>
    <col min="10502" max="10502" width="20.28515625" style="152" customWidth="1"/>
    <col min="10503" max="10509" width="13.7109375" style="152" customWidth="1"/>
    <col min="10510" max="10755" width="11.42578125" style="152"/>
    <col min="10756" max="10756" width="12.5703125" style="152" customWidth="1"/>
    <col min="10757" max="10757" width="34.28515625" style="152" customWidth="1"/>
    <col min="10758" max="10758" width="20.28515625" style="152" customWidth="1"/>
    <col min="10759" max="10765" width="13.7109375" style="152" customWidth="1"/>
    <col min="10766" max="11011" width="11.42578125" style="152"/>
    <col min="11012" max="11012" width="12.5703125" style="152" customWidth="1"/>
    <col min="11013" max="11013" width="34.28515625" style="152" customWidth="1"/>
    <col min="11014" max="11014" width="20.28515625" style="152" customWidth="1"/>
    <col min="11015" max="11021" width="13.7109375" style="152" customWidth="1"/>
    <col min="11022" max="11267" width="11.42578125" style="152"/>
    <col min="11268" max="11268" width="12.5703125" style="152" customWidth="1"/>
    <col min="11269" max="11269" width="34.28515625" style="152" customWidth="1"/>
    <col min="11270" max="11270" width="20.28515625" style="152" customWidth="1"/>
    <col min="11271" max="11277" width="13.7109375" style="152" customWidth="1"/>
    <col min="11278" max="11523" width="11.42578125" style="152"/>
    <col min="11524" max="11524" width="12.5703125" style="152" customWidth="1"/>
    <col min="11525" max="11525" width="34.28515625" style="152" customWidth="1"/>
    <col min="11526" max="11526" width="20.28515625" style="152" customWidth="1"/>
    <col min="11527" max="11533" width="13.7109375" style="152" customWidth="1"/>
    <col min="11534" max="11779" width="11.42578125" style="152"/>
    <col min="11780" max="11780" width="12.5703125" style="152" customWidth="1"/>
    <col min="11781" max="11781" width="34.28515625" style="152" customWidth="1"/>
    <col min="11782" max="11782" width="20.28515625" style="152" customWidth="1"/>
    <col min="11783" max="11789" width="13.7109375" style="152" customWidth="1"/>
    <col min="11790" max="12035" width="11.42578125" style="152"/>
    <col min="12036" max="12036" width="12.5703125" style="152" customWidth="1"/>
    <col min="12037" max="12037" width="34.28515625" style="152" customWidth="1"/>
    <col min="12038" max="12038" width="20.28515625" style="152" customWidth="1"/>
    <col min="12039" max="12045" width="13.7109375" style="152" customWidth="1"/>
    <col min="12046" max="12291" width="11.42578125" style="152"/>
    <col min="12292" max="12292" width="12.5703125" style="152" customWidth="1"/>
    <col min="12293" max="12293" width="34.28515625" style="152" customWidth="1"/>
    <col min="12294" max="12294" width="20.28515625" style="152" customWidth="1"/>
    <col min="12295" max="12301" width="13.7109375" style="152" customWidth="1"/>
    <col min="12302" max="12547" width="11.42578125" style="152"/>
    <col min="12548" max="12548" width="12.5703125" style="152" customWidth="1"/>
    <col min="12549" max="12549" width="34.28515625" style="152" customWidth="1"/>
    <col min="12550" max="12550" width="20.28515625" style="152" customWidth="1"/>
    <col min="12551" max="12557" width="13.7109375" style="152" customWidth="1"/>
    <col min="12558" max="12803" width="11.42578125" style="152"/>
    <col min="12804" max="12804" width="12.5703125" style="152" customWidth="1"/>
    <col min="12805" max="12805" width="34.28515625" style="152" customWidth="1"/>
    <col min="12806" max="12806" width="20.28515625" style="152" customWidth="1"/>
    <col min="12807" max="12813" width="13.7109375" style="152" customWidth="1"/>
    <col min="12814" max="13059" width="11.42578125" style="152"/>
    <col min="13060" max="13060" width="12.5703125" style="152" customWidth="1"/>
    <col min="13061" max="13061" width="34.28515625" style="152" customWidth="1"/>
    <col min="13062" max="13062" width="20.28515625" style="152" customWidth="1"/>
    <col min="13063" max="13069" width="13.7109375" style="152" customWidth="1"/>
    <col min="13070" max="13315" width="11.42578125" style="152"/>
    <col min="13316" max="13316" width="12.5703125" style="152" customWidth="1"/>
    <col min="13317" max="13317" width="34.28515625" style="152" customWidth="1"/>
    <col min="13318" max="13318" width="20.28515625" style="152" customWidth="1"/>
    <col min="13319" max="13325" width="13.7109375" style="152" customWidth="1"/>
    <col min="13326" max="13571" width="11.42578125" style="152"/>
    <col min="13572" max="13572" width="12.5703125" style="152" customWidth="1"/>
    <col min="13573" max="13573" width="34.28515625" style="152" customWidth="1"/>
    <col min="13574" max="13574" width="20.28515625" style="152" customWidth="1"/>
    <col min="13575" max="13581" width="13.7109375" style="152" customWidth="1"/>
    <col min="13582" max="13827" width="11.42578125" style="152"/>
    <col min="13828" max="13828" width="12.5703125" style="152" customWidth="1"/>
    <col min="13829" max="13829" width="34.28515625" style="152" customWidth="1"/>
    <col min="13830" max="13830" width="20.28515625" style="152" customWidth="1"/>
    <col min="13831" max="13837" width="13.7109375" style="152" customWidth="1"/>
    <col min="13838" max="14083" width="11.42578125" style="152"/>
    <col min="14084" max="14084" width="12.5703125" style="152" customWidth="1"/>
    <col min="14085" max="14085" width="34.28515625" style="152" customWidth="1"/>
    <col min="14086" max="14086" width="20.28515625" style="152" customWidth="1"/>
    <col min="14087" max="14093" width="13.7109375" style="152" customWidth="1"/>
    <col min="14094" max="14339" width="11.42578125" style="152"/>
    <col min="14340" max="14340" width="12.5703125" style="152" customWidth="1"/>
    <col min="14341" max="14341" width="34.28515625" style="152" customWidth="1"/>
    <col min="14342" max="14342" width="20.28515625" style="152" customWidth="1"/>
    <col min="14343" max="14349" width="13.7109375" style="152" customWidth="1"/>
    <col min="14350" max="14595" width="11.42578125" style="152"/>
    <col min="14596" max="14596" width="12.5703125" style="152" customWidth="1"/>
    <col min="14597" max="14597" width="34.28515625" style="152" customWidth="1"/>
    <col min="14598" max="14598" width="20.28515625" style="152" customWidth="1"/>
    <col min="14599" max="14605" width="13.7109375" style="152" customWidth="1"/>
    <col min="14606" max="14851" width="11.42578125" style="152"/>
    <col min="14852" max="14852" width="12.5703125" style="152" customWidth="1"/>
    <col min="14853" max="14853" width="34.28515625" style="152" customWidth="1"/>
    <col min="14854" max="14854" width="20.28515625" style="152" customWidth="1"/>
    <col min="14855" max="14861" width="13.7109375" style="152" customWidth="1"/>
    <col min="14862" max="15107" width="11.42578125" style="152"/>
    <col min="15108" max="15108" width="12.5703125" style="152" customWidth="1"/>
    <col min="15109" max="15109" width="34.28515625" style="152" customWidth="1"/>
    <col min="15110" max="15110" width="20.28515625" style="152" customWidth="1"/>
    <col min="15111" max="15117" width="13.7109375" style="152" customWidth="1"/>
    <col min="15118" max="15363" width="11.42578125" style="152"/>
    <col min="15364" max="15364" width="12.5703125" style="152" customWidth="1"/>
    <col min="15365" max="15365" width="34.28515625" style="152" customWidth="1"/>
    <col min="15366" max="15366" width="20.28515625" style="152" customWidth="1"/>
    <col min="15367" max="15373" width="13.7109375" style="152" customWidth="1"/>
    <col min="15374" max="15619" width="11.42578125" style="152"/>
    <col min="15620" max="15620" width="12.5703125" style="152" customWidth="1"/>
    <col min="15621" max="15621" width="34.28515625" style="152" customWidth="1"/>
    <col min="15622" max="15622" width="20.28515625" style="152" customWidth="1"/>
    <col min="15623" max="15629" width="13.7109375" style="152" customWidth="1"/>
    <col min="15630" max="15875" width="11.42578125" style="152"/>
    <col min="15876" max="15876" width="12.5703125" style="152" customWidth="1"/>
    <col min="15877" max="15877" width="34.28515625" style="152" customWidth="1"/>
    <col min="15878" max="15878" width="20.28515625" style="152" customWidth="1"/>
    <col min="15879" max="15885" width="13.7109375" style="152" customWidth="1"/>
    <col min="15886" max="16131" width="11.42578125" style="152"/>
    <col min="16132" max="16132" width="12.5703125" style="152" customWidth="1"/>
    <col min="16133" max="16133" width="34.28515625" style="152" customWidth="1"/>
    <col min="16134" max="16134" width="20.28515625" style="152" customWidth="1"/>
    <col min="16135" max="16141" width="13.7109375" style="152" customWidth="1"/>
    <col min="16142" max="16384" width="11.42578125" style="152"/>
  </cols>
  <sheetData>
    <row r="1" spans="1:15" x14ac:dyDescent="0.2">
      <c r="A1" s="58" t="s">
        <v>81</v>
      </c>
      <c r="B1" s="58"/>
      <c r="C1" s="145"/>
      <c r="D1" s="145"/>
      <c r="E1" s="145"/>
      <c r="F1" s="145"/>
      <c r="G1" s="145"/>
      <c r="H1" s="15"/>
      <c r="I1" s="137"/>
      <c r="J1" s="146"/>
      <c r="K1" s="137"/>
      <c r="L1" s="137"/>
      <c r="M1" s="137"/>
      <c r="N1" s="137"/>
      <c r="O1" s="137"/>
    </row>
    <row r="2" spans="1:15" x14ac:dyDescent="0.2">
      <c r="A2" s="58" t="s">
        <v>82</v>
      </c>
      <c r="B2" s="58"/>
      <c r="C2" s="145"/>
      <c r="D2" s="145"/>
      <c r="E2" s="145"/>
      <c r="F2" s="145"/>
      <c r="G2" s="145"/>
      <c r="H2" s="15"/>
      <c r="I2" s="137"/>
      <c r="J2" s="146"/>
      <c r="K2" s="137"/>
      <c r="L2" s="137"/>
      <c r="M2" s="137"/>
      <c r="N2" s="137"/>
      <c r="O2" s="137"/>
    </row>
    <row r="3" spans="1:15" x14ac:dyDescent="0.2">
      <c r="A3" s="58" t="s">
        <v>83</v>
      </c>
      <c r="B3" s="58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x14ac:dyDescent="0.2">
      <c r="A4" s="137"/>
      <c r="B4" s="13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5" ht="14.25" x14ac:dyDescent="0.2">
      <c r="A5" s="137"/>
      <c r="B5" s="137"/>
      <c r="C5" s="148"/>
      <c r="D5" s="148"/>
      <c r="E5" s="148"/>
      <c r="F5" s="148"/>
      <c r="G5" s="147"/>
      <c r="H5" s="147"/>
      <c r="I5" s="147"/>
      <c r="J5" s="147"/>
      <c r="K5" s="147"/>
      <c r="L5" s="147"/>
      <c r="M5" s="147"/>
      <c r="N5" s="147"/>
      <c r="O5" s="147"/>
    </row>
    <row r="6" spans="1:15" ht="18" customHeight="1" x14ac:dyDescent="0.2">
      <c r="A6" s="323" t="s">
        <v>86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155"/>
      <c r="O6" s="155"/>
    </row>
    <row r="7" spans="1:15" ht="12.75" customHeight="1" thickBot="1" x14ac:dyDescent="0.25">
      <c r="A7" s="1"/>
      <c r="B7" s="2"/>
      <c r="C7" s="2"/>
      <c r="D7" s="189"/>
      <c r="E7" s="2"/>
      <c r="F7" s="2"/>
      <c r="G7" s="2"/>
      <c r="H7" s="2"/>
      <c r="I7" s="2"/>
      <c r="J7" s="2"/>
      <c r="K7" s="2"/>
      <c r="L7" s="2"/>
      <c r="M7" s="2"/>
    </row>
    <row r="8" spans="1:15" s="3" customFormat="1" ht="58.5" thickBot="1" x14ac:dyDescent="0.25">
      <c r="A8" s="200" t="s">
        <v>0</v>
      </c>
      <c r="B8" s="201" t="s">
        <v>1</v>
      </c>
      <c r="C8" s="200" t="s">
        <v>63</v>
      </c>
      <c r="D8" s="200" t="s">
        <v>74</v>
      </c>
      <c r="E8" s="202" t="s">
        <v>68</v>
      </c>
      <c r="F8" s="169" t="s">
        <v>78</v>
      </c>
      <c r="G8" s="200" t="s">
        <v>2</v>
      </c>
      <c r="H8" s="200" t="s">
        <v>3</v>
      </c>
      <c r="I8" s="200" t="s">
        <v>4</v>
      </c>
      <c r="J8" s="200" t="s">
        <v>5</v>
      </c>
      <c r="K8" s="200" t="s">
        <v>6</v>
      </c>
      <c r="L8" s="203" t="s">
        <v>7</v>
      </c>
      <c r="M8" s="204" t="s">
        <v>8</v>
      </c>
      <c r="N8" s="236" t="s">
        <v>87</v>
      </c>
      <c r="O8" s="236" t="s">
        <v>88</v>
      </c>
    </row>
    <row r="9" spans="1:15" ht="27" customHeight="1" x14ac:dyDescent="0.2">
      <c r="A9" s="324" t="s">
        <v>53</v>
      </c>
      <c r="B9" s="325"/>
      <c r="C9" s="4"/>
      <c r="D9" s="160"/>
      <c r="E9" s="271">
        <f>E11+E32</f>
        <v>620210</v>
      </c>
      <c r="F9" s="271">
        <f>SUM(F11,F32)</f>
        <v>290996</v>
      </c>
      <c r="G9" s="271">
        <f t="shared" ref="G9:M9" si="0">SUM(G11,G32)</f>
        <v>203913</v>
      </c>
      <c r="H9" s="271">
        <f t="shared" si="0"/>
        <v>64000.19</v>
      </c>
      <c r="I9" s="271">
        <f t="shared" si="0"/>
        <v>1900</v>
      </c>
      <c r="J9" s="271">
        <f t="shared" si="0"/>
        <v>20235</v>
      </c>
      <c r="K9" s="271">
        <v>948</v>
      </c>
      <c r="L9" s="271">
        <f t="shared" si="0"/>
        <v>0</v>
      </c>
      <c r="M9" s="271">
        <f t="shared" si="0"/>
        <v>0</v>
      </c>
      <c r="N9" s="233">
        <f>SUM(N11,N32)</f>
        <v>651010</v>
      </c>
      <c r="O9" s="233">
        <f>SUM(O11,O32)</f>
        <v>651010</v>
      </c>
    </row>
    <row r="10" spans="1:15" ht="12.75" customHeight="1" x14ac:dyDescent="0.2">
      <c r="A10" s="326" t="s">
        <v>9</v>
      </c>
      <c r="B10" s="327"/>
      <c r="C10" s="5"/>
      <c r="D10" s="161"/>
      <c r="E10" s="161"/>
      <c r="F10" s="161"/>
      <c r="G10" s="5"/>
      <c r="H10" s="5"/>
      <c r="I10" s="5"/>
      <c r="J10" s="5"/>
      <c r="K10" s="5"/>
      <c r="L10" s="5"/>
      <c r="M10" s="123"/>
      <c r="N10" s="224"/>
      <c r="O10" s="224"/>
    </row>
    <row r="11" spans="1:15" s="3" customFormat="1" ht="25.5" x14ac:dyDescent="0.2">
      <c r="A11" s="124">
        <v>1025</v>
      </c>
      <c r="B11" s="6" t="s">
        <v>10</v>
      </c>
      <c r="C11" s="143">
        <f>C13+C25+C29</f>
        <v>582878</v>
      </c>
      <c r="D11" s="219">
        <f>E11-C11</f>
        <v>-365000</v>
      </c>
      <c r="E11" s="143">
        <f>E13+E25+E29</f>
        <v>217878</v>
      </c>
      <c r="F11" s="143">
        <f>SUM(F13)</f>
        <v>107279</v>
      </c>
      <c r="G11" s="143">
        <f>SUM(G13)</f>
        <v>43279</v>
      </c>
      <c r="H11" s="143">
        <f t="shared" ref="H11:M11" si="1">SUM(H13)</f>
        <v>64000.19</v>
      </c>
      <c r="I11" s="143">
        <f t="shared" si="1"/>
        <v>0</v>
      </c>
      <c r="J11" s="143">
        <f t="shared" si="1"/>
        <v>0</v>
      </c>
      <c r="K11" s="143">
        <f t="shared" si="1"/>
        <v>0</v>
      </c>
      <c r="L11" s="143">
        <f t="shared" si="1"/>
        <v>0</v>
      </c>
      <c r="M11" s="143">
        <f t="shared" si="1"/>
        <v>0</v>
      </c>
      <c r="N11" s="237">
        <f>SUM(N13,N25)</f>
        <v>241606</v>
      </c>
      <c r="O11" s="237">
        <f>SUM(O13,O25)</f>
        <v>241156</v>
      </c>
    </row>
    <row r="12" spans="1:15" s="119" customFormat="1" ht="15" customHeight="1" x14ac:dyDescent="0.2">
      <c r="A12" s="320" t="s">
        <v>49</v>
      </c>
      <c r="B12" s="32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225"/>
      <c r="N12" s="230"/>
      <c r="O12" s="230"/>
    </row>
    <row r="13" spans="1:15" s="3" customFormat="1" ht="12.75" customHeight="1" x14ac:dyDescent="0.2">
      <c r="A13" s="198" t="s">
        <v>61</v>
      </c>
      <c r="B13" s="116"/>
      <c r="C13" s="142">
        <f>C14+C18+C23</f>
        <v>220503</v>
      </c>
      <c r="D13" s="142">
        <f>E13-C13</f>
        <v>-10000</v>
      </c>
      <c r="E13" s="142">
        <f>E14+E18+E23</f>
        <v>210503</v>
      </c>
      <c r="F13" s="142">
        <f>SUM(F14,F18,F23)</f>
        <v>107279</v>
      </c>
      <c r="G13" s="142">
        <f>SUM(G14)</f>
        <v>43279</v>
      </c>
      <c r="H13" s="142">
        <f>SUM(H14,H18,H23)</f>
        <v>64000.19</v>
      </c>
      <c r="I13" s="117"/>
      <c r="J13" s="117"/>
      <c r="K13" s="117"/>
      <c r="L13" s="231"/>
      <c r="M13" s="226"/>
      <c r="N13" s="235">
        <f>SUM(N14:N24)</f>
        <v>241206</v>
      </c>
      <c r="O13" s="235">
        <f>SUM(O14:O24)</f>
        <v>240756</v>
      </c>
    </row>
    <row r="14" spans="1:15" s="3" customFormat="1" x14ac:dyDescent="0.2">
      <c r="A14" s="125">
        <v>31</v>
      </c>
      <c r="B14" s="7" t="s">
        <v>11</v>
      </c>
      <c r="C14" s="138">
        <f>SUM(C15:C17)</f>
        <v>131943</v>
      </c>
      <c r="D14" s="190"/>
      <c r="E14" s="156">
        <f>SUM(E15:E17)</f>
        <v>131943</v>
      </c>
      <c r="F14" s="156">
        <f>SUM(F15:F17)</f>
        <v>63175</v>
      </c>
      <c r="G14" s="138">
        <f t="shared" ref="G14:M14" si="2">SUM(G15:G17)</f>
        <v>43279</v>
      </c>
      <c r="H14" s="138">
        <f t="shared" si="2"/>
        <v>19896.189999999999</v>
      </c>
      <c r="I14" s="138">
        <f t="shared" si="2"/>
        <v>0</v>
      </c>
      <c r="J14" s="138">
        <f t="shared" si="2"/>
        <v>0</v>
      </c>
      <c r="K14" s="138">
        <f t="shared" si="2"/>
        <v>0</v>
      </c>
      <c r="L14" s="138">
        <f t="shared" si="2"/>
        <v>0</v>
      </c>
      <c r="M14" s="222">
        <f t="shared" si="2"/>
        <v>0</v>
      </c>
      <c r="N14" s="233">
        <v>129994</v>
      </c>
      <c r="O14" s="233">
        <v>130544</v>
      </c>
    </row>
    <row r="15" spans="1:15" x14ac:dyDescent="0.2">
      <c r="A15" s="126">
        <v>311</v>
      </c>
      <c r="B15" s="8" t="s">
        <v>12</v>
      </c>
      <c r="C15" s="139">
        <v>103556</v>
      </c>
      <c r="D15" s="144"/>
      <c r="E15" s="157">
        <v>103556</v>
      </c>
      <c r="F15" s="157">
        <v>51738</v>
      </c>
      <c r="G15" s="139">
        <v>34742</v>
      </c>
      <c r="H15" s="139">
        <v>16996.189999999999</v>
      </c>
      <c r="I15" s="139"/>
      <c r="J15" s="139"/>
      <c r="K15" s="139"/>
      <c r="L15" s="139"/>
      <c r="M15" s="223"/>
      <c r="N15" s="233"/>
      <c r="O15" s="233"/>
    </row>
    <row r="16" spans="1:15" x14ac:dyDescent="0.2">
      <c r="A16" s="126">
        <v>312</v>
      </c>
      <c r="B16" s="8" t="s">
        <v>13</v>
      </c>
      <c r="C16" s="139">
        <v>11300</v>
      </c>
      <c r="D16" s="144"/>
      <c r="E16" s="157">
        <v>11300</v>
      </c>
      <c r="F16" s="157">
        <v>2900</v>
      </c>
      <c r="G16" s="139">
        <v>0</v>
      </c>
      <c r="H16" s="139">
        <v>2900</v>
      </c>
      <c r="I16" s="139"/>
      <c r="J16" s="139"/>
      <c r="K16" s="139"/>
      <c r="L16" s="139"/>
      <c r="M16" s="223"/>
      <c r="N16" s="233"/>
      <c r="O16" s="233"/>
    </row>
    <row r="17" spans="1:15" x14ac:dyDescent="0.2">
      <c r="A17" s="126">
        <v>313</v>
      </c>
      <c r="B17" s="8" t="s">
        <v>14</v>
      </c>
      <c r="C17" s="139">
        <v>17087</v>
      </c>
      <c r="D17" s="144"/>
      <c r="E17" s="157">
        <v>17087</v>
      </c>
      <c r="F17" s="157">
        <v>8537</v>
      </c>
      <c r="G17" s="139">
        <v>8537</v>
      </c>
      <c r="H17" s="139">
        <v>0</v>
      </c>
      <c r="I17" s="139"/>
      <c r="J17" s="139"/>
      <c r="K17" s="139"/>
      <c r="L17" s="139"/>
      <c r="M17" s="223"/>
      <c r="N17" s="233"/>
      <c r="O17" s="233"/>
    </row>
    <row r="18" spans="1:15" s="3" customFormat="1" x14ac:dyDescent="0.2">
      <c r="A18" s="125">
        <v>32</v>
      </c>
      <c r="B18" s="7" t="s">
        <v>15</v>
      </c>
      <c r="C18" s="138">
        <f>SUM(C19:C22)</f>
        <v>84660</v>
      </c>
      <c r="D18" s="190"/>
      <c r="E18" s="156">
        <f>SUM(E19:E22)</f>
        <v>74660</v>
      </c>
      <c r="F18" s="156">
        <f>SUM(F19:F22)</f>
        <v>43514</v>
      </c>
      <c r="G18" s="138">
        <v>0</v>
      </c>
      <c r="H18" s="138">
        <f t="shared" ref="H18:M18" si="3">SUM(H19:H22)</f>
        <v>43514</v>
      </c>
      <c r="I18" s="138">
        <f t="shared" si="3"/>
        <v>0</v>
      </c>
      <c r="J18" s="138">
        <f t="shared" si="3"/>
        <v>0</v>
      </c>
      <c r="K18" s="138">
        <f t="shared" si="3"/>
        <v>0</v>
      </c>
      <c r="L18" s="138">
        <f t="shared" si="3"/>
        <v>0</v>
      </c>
      <c r="M18" s="222">
        <f t="shared" si="3"/>
        <v>0</v>
      </c>
      <c r="N18" s="233">
        <v>107210</v>
      </c>
      <c r="O18" s="233">
        <v>106210</v>
      </c>
    </row>
    <row r="19" spans="1:15" x14ac:dyDescent="0.2">
      <c r="A19" s="126">
        <v>321</v>
      </c>
      <c r="B19" s="8" t="s">
        <v>16</v>
      </c>
      <c r="C19" s="139">
        <v>16090</v>
      </c>
      <c r="D19" s="144"/>
      <c r="E19" s="157">
        <v>16090</v>
      </c>
      <c r="F19" s="157">
        <v>5078</v>
      </c>
      <c r="G19" s="139"/>
      <c r="H19" s="139">
        <v>5078</v>
      </c>
      <c r="I19" s="139"/>
      <c r="J19" s="139"/>
      <c r="K19" s="139"/>
      <c r="L19" s="139"/>
      <c r="M19" s="223"/>
      <c r="N19" s="233"/>
      <c r="O19" s="233"/>
    </row>
    <row r="20" spans="1:15" x14ac:dyDescent="0.2">
      <c r="A20" s="126">
        <v>322</v>
      </c>
      <c r="B20" s="8" t="s">
        <v>17</v>
      </c>
      <c r="C20" s="139">
        <v>11790</v>
      </c>
      <c r="D20" s="144"/>
      <c r="E20" s="157">
        <v>11790</v>
      </c>
      <c r="F20" s="157">
        <v>4964</v>
      </c>
      <c r="G20" s="139">
        <v>0</v>
      </c>
      <c r="H20" s="139">
        <v>4964</v>
      </c>
      <c r="I20" s="139"/>
      <c r="J20" s="139"/>
      <c r="K20" s="139"/>
      <c r="L20" s="139"/>
      <c r="M20" s="223"/>
      <c r="N20" s="233"/>
      <c r="O20" s="233"/>
    </row>
    <row r="21" spans="1:15" x14ac:dyDescent="0.2">
      <c r="A21" s="126">
        <v>323</v>
      </c>
      <c r="B21" s="8" t="s">
        <v>18</v>
      </c>
      <c r="C21" s="139">
        <v>51880</v>
      </c>
      <c r="D21" s="144">
        <v>-10000</v>
      </c>
      <c r="E21" s="157">
        <v>41880</v>
      </c>
      <c r="F21" s="157">
        <v>27447</v>
      </c>
      <c r="G21" s="144">
        <v>0</v>
      </c>
      <c r="H21" s="144">
        <v>27447</v>
      </c>
      <c r="I21" s="139"/>
      <c r="J21" s="139"/>
      <c r="K21" s="139"/>
      <c r="L21" s="139"/>
      <c r="M21" s="223"/>
      <c r="N21" s="233"/>
      <c r="O21" s="233"/>
    </row>
    <row r="22" spans="1:15" s="3" customFormat="1" x14ac:dyDescent="0.2">
      <c r="A22" s="127">
        <v>329</v>
      </c>
      <c r="B22" s="121" t="s">
        <v>59</v>
      </c>
      <c r="C22" s="140">
        <v>4900</v>
      </c>
      <c r="D22" s="151"/>
      <c r="E22" s="158">
        <v>4900</v>
      </c>
      <c r="F22" s="158">
        <v>6025</v>
      </c>
      <c r="G22" s="139">
        <v>0</v>
      </c>
      <c r="H22" s="139">
        <v>6025</v>
      </c>
      <c r="I22" s="139"/>
      <c r="J22" s="138"/>
      <c r="K22" s="138"/>
      <c r="L22" s="138"/>
      <c r="M22" s="222"/>
      <c r="N22" s="233"/>
      <c r="O22" s="233"/>
    </row>
    <row r="23" spans="1:15" x14ac:dyDescent="0.2">
      <c r="A23" s="125">
        <v>34</v>
      </c>
      <c r="B23" s="7" t="s">
        <v>19</v>
      </c>
      <c r="C23" s="138">
        <f>SUM(C24)</f>
        <v>3900</v>
      </c>
      <c r="D23" s="190"/>
      <c r="E23" s="156">
        <f>SUM(E24)</f>
        <v>3900</v>
      </c>
      <c r="F23" s="156">
        <v>590</v>
      </c>
      <c r="G23" s="138">
        <f t="shared" ref="G23:M23" si="4">SUM(G24)</f>
        <v>0</v>
      </c>
      <c r="H23" s="138">
        <f t="shared" si="4"/>
        <v>590</v>
      </c>
      <c r="I23" s="138">
        <f t="shared" si="4"/>
        <v>0</v>
      </c>
      <c r="J23" s="138">
        <f t="shared" si="4"/>
        <v>0</v>
      </c>
      <c r="K23" s="138">
        <f t="shared" si="4"/>
        <v>0</v>
      </c>
      <c r="L23" s="138">
        <f t="shared" si="4"/>
        <v>0</v>
      </c>
      <c r="M23" s="222">
        <f t="shared" si="4"/>
        <v>0</v>
      </c>
      <c r="N23" s="233">
        <v>4002</v>
      </c>
      <c r="O23" s="233">
        <v>4002</v>
      </c>
    </row>
    <row r="24" spans="1:15" x14ac:dyDescent="0.2">
      <c r="A24" s="126">
        <v>343</v>
      </c>
      <c r="B24" s="8" t="s">
        <v>20</v>
      </c>
      <c r="C24" s="139">
        <v>3900</v>
      </c>
      <c r="D24" s="144"/>
      <c r="E24" s="157">
        <v>3900</v>
      </c>
      <c r="F24" s="157">
        <v>590</v>
      </c>
      <c r="G24" s="139">
        <v>0</v>
      </c>
      <c r="H24" s="139">
        <v>590</v>
      </c>
      <c r="I24" s="139"/>
      <c r="J24" s="139"/>
      <c r="K24" s="139"/>
      <c r="L24" s="139"/>
      <c r="M24" s="223"/>
      <c r="N24" s="233"/>
      <c r="O24" s="233"/>
    </row>
    <row r="25" spans="1:15" x14ac:dyDescent="0.2">
      <c r="A25" s="198" t="s">
        <v>62</v>
      </c>
      <c r="B25" s="199"/>
      <c r="C25" s="142">
        <f>C26</f>
        <v>12375</v>
      </c>
      <c r="D25" s="142">
        <f>E25-C25</f>
        <v>-5000</v>
      </c>
      <c r="E25" s="142">
        <f>E26</f>
        <v>7375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235">
        <v>400</v>
      </c>
      <c r="O25" s="235">
        <v>400</v>
      </c>
    </row>
    <row r="26" spans="1:15" ht="25.5" x14ac:dyDescent="0.2">
      <c r="A26" s="125">
        <v>42</v>
      </c>
      <c r="B26" s="120" t="s">
        <v>51</v>
      </c>
      <c r="C26" s="138">
        <f t="shared" ref="C26:M26" si="5">SUM(C27:C28)</f>
        <v>12375</v>
      </c>
      <c r="D26" s="190">
        <f t="shared" si="5"/>
        <v>-5000</v>
      </c>
      <c r="E26" s="156">
        <f>SUM(C26:D26)</f>
        <v>7375</v>
      </c>
      <c r="F26" s="156">
        <v>0</v>
      </c>
      <c r="G26" s="138">
        <f t="shared" si="5"/>
        <v>0</v>
      </c>
      <c r="H26" s="138">
        <f t="shared" si="5"/>
        <v>0</v>
      </c>
      <c r="I26" s="138">
        <f t="shared" si="5"/>
        <v>0</v>
      </c>
      <c r="J26" s="138">
        <f t="shared" si="5"/>
        <v>0</v>
      </c>
      <c r="K26" s="138">
        <f t="shared" si="5"/>
        <v>0</v>
      </c>
      <c r="L26" s="138">
        <f t="shared" si="5"/>
        <v>0</v>
      </c>
      <c r="M26" s="222">
        <f t="shared" si="5"/>
        <v>0</v>
      </c>
      <c r="N26" s="233">
        <v>400</v>
      </c>
      <c r="O26" s="233">
        <v>400</v>
      </c>
    </row>
    <row r="27" spans="1:15" x14ac:dyDescent="0.2">
      <c r="A27" s="126">
        <v>422</v>
      </c>
      <c r="B27" s="8" t="s">
        <v>52</v>
      </c>
      <c r="C27" s="139">
        <v>12000</v>
      </c>
      <c r="D27" s="144">
        <v>-5000</v>
      </c>
      <c r="E27" s="157">
        <f>SUM(C27:D27)</f>
        <v>7000</v>
      </c>
      <c r="F27" s="157">
        <v>0</v>
      </c>
      <c r="G27" s="139">
        <v>0</v>
      </c>
      <c r="H27" s="144">
        <v>0</v>
      </c>
      <c r="I27" s="10"/>
      <c r="J27" s="10"/>
      <c r="K27" s="10"/>
      <c r="L27" s="10"/>
      <c r="M27" s="227"/>
      <c r="N27" s="233"/>
      <c r="O27" s="233"/>
    </row>
    <row r="28" spans="1:15" ht="27.75" customHeight="1" x14ac:dyDescent="0.2">
      <c r="A28" s="126">
        <v>426</v>
      </c>
      <c r="B28" s="8" t="s">
        <v>50</v>
      </c>
      <c r="C28" s="139">
        <v>375</v>
      </c>
      <c r="D28" s="144"/>
      <c r="E28" s="157">
        <v>375</v>
      </c>
      <c r="F28" s="157">
        <v>0</v>
      </c>
      <c r="G28" s="139">
        <v>0</v>
      </c>
      <c r="H28" s="139">
        <v>0</v>
      </c>
      <c r="I28" s="10"/>
      <c r="J28" s="10"/>
      <c r="K28" s="10"/>
      <c r="L28" s="10"/>
      <c r="M28" s="227"/>
      <c r="N28" s="233"/>
      <c r="O28" s="233"/>
    </row>
    <row r="29" spans="1:15" x14ac:dyDescent="0.2">
      <c r="A29" s="198" t="s">
        <v>64</v>
      </c>
      <c r="B29" s="199"/>
      <c r="C29" s="142">
        <f>C30</f>
        <v>350000</v>
      </c>
      <c r="D29" s="142">
        <f>E29-C29</f>
        <v>-350000</v>
      </c>
      <c r="E29" s="142">
        <f>E30</f>
        <v>0</v>
      </c>
      <c r="F29" s="142"/>
      <c r="G29" s="142"/>
      <c r="H29" s="142"/>
      <c r="I29" s="142"/>
      <c r="J29" s="142"/>
      <c r="K29" s="142"/>
      <c r="L29" s="142"/>
      <c r="M29" s="229"/>
      <c r="N29" s="234"/>
      <c r="O29" s="234"/>
    </row>
    <row r="30" spans="1:15" ht="25.5" x14ac:dyDescent="0.2">
      <c r="A30" s="125">
        <v>45</v>
      </c>
      <c r="B30" s="120" t="s">
        <v>65</v>
      </c>
      <c r="C30" s="138">
        <f t="shared" ref="C30:M30" si="6">SUM(C31:C31)</f>
        <v>350000</v>
      </c>
      <c r="D30" s="190">
        <v>-350000</v>
      </c>
      <c r="E30" s="156">
        <f>SUM(C30:D30)</f>
        <v>0</v>
      </c>
      <c r="F30" s="156">
        <v>0</v>
      </c>
      <c r="G30" s="138">
        <v>0</v>
      </c>
      <c r="H30" s="138">
        <f t="shared" si="6"/>
        <v>0</v>
      </c>
      <c r="I30" s="138">
        <f t="shared" si="6"/>
        <v>0</v>
      </c>
      <c r="J30" s="138">
        <f t="shared" si="6"/>
        <v>0</v>
      </c>
      <c r="K30" s="138">
        <f t="shared" si="6"/>
        <v>0</v>
      </c>
      <c r="L30" s="138">
        <f t="shared" si="6"/>
        <v>0</v>
      </c>
      <c r="M30" s="222">
        <f t="shared" si="6"/>
        <v>0</v>
      </c>
      <c r="N30" s="233"/>
      <c r="O30" s="233"/>
    </row>
    <row r="31" spans="1:15" ht="25.5" x14ac:dyDescent="0.2">
      <c r="A31" s="126">
        <v>45111</v>
      </c>
      <c r="B31" s="8" t="s">
        <v>66</v>
      </c>
      <c r="C31" s="139">
        <v>350000</v>
      </c>
      <c r="D31" s="144">
        <v>-350000</v>
      </c>
      <c r="E31" s="157">
        <f>SUM(C31:D31)</f>
        <v>0</v>
      </c>
      <c r="F31" s="157">
        <v>0</v>
      </c>
      <c r="G31" s="139">
        <v>0</v>
      </c>
      <c r="H31" s="139">
        <v>0</v>
      </c>
      <c r="I31" s="10"/>
      <c r="J31" s="10"/>
      <c r="K31" s="10"/>
      <c r="L31" s="10"/>
      <c r="M31" s="227"/>
      <c r="N31" s="233"/>
      <c r="O31" s="233"/>
    </row>
    <row r="32" spans="1:15" s="3" customFormat="1" ht="27" customHeight="1" x14ac:dyDescent="0.2">
      <c r="A32" s="124">
        <v>1026</v>
      </c>
      <c r="B32" s="188" t="s">
        <v>54</v>
      </c>
      <c r="C32" s="220">
        <f>C34+C47</f>
        <v>397332</v>
      </c>
      <c r="D32" s="221">
        <f>E32-C32</f>
        <v>5000</v>
      </c>
      <c r="E32" s="220">
        <f>E34+E47</f>
        <v>402332</v>
      </c>
      <c r="F32" s="220">
        <f>SUM(F34,F47)</f>
        <v>183717</v>
      </c>
      <c r="G32" s="143">
        <f>SUM(G34,G47)</f>
        <v>160634</v>
      </c>
      <c r="H32" s="143"/>
      <c r="I32" s="143">
        <f>SUM(I34,I47)</f>
        <v>1900</v>
      </c>
      <c r="J32" s="143">
        <f>SUM(J34,J47)</f>
        <v>20235</v>
      </c>
      <c r="K32" s="143">
        <f t="shared" ref="K32:M32" si="7">SUM(K34,K47)</f>
        <v>948</v>
      </c>
      <c r="L32" s="143">
        <f t="shared" si="7"/>
        <v>0</v>
      </c>
      <c r="M32" s="228">
        <f t="shared" si="7"/>
        <v>0</v>
      </c>
      <c r="N32" s="237">
        <f>SUM(N34,N47)</f>
        <v>409404</v>
      </c>
      <c r="O32" s="237">
        <f>SUM(O34,O47)</f>
        <v>409854</v>
      </c>
    </row>
    <row r="33" spans="1:20" s="3" customFormat="1" ht="12.75" customHeight="1" x14ac:dyDescent="0.2">
      <c r="A33" s="320" t="s">
        <v>55</v>
      </c>
      <c r="B33" s="321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225"/>
      <c r="N33" s="232"/>
      <c r="O33" s="232"/>
    </row>
    <row r="34" spans="1:20" s="3" customFormat="1" ht="12.75" customHeight="1" x14ac:dyDescent="0.2">
      <c r="A34" s="198" t="s">
        <v>56</v>
      </c>
      <c r="B34" s="199"/>
      <c r="C34" s="142">
        <f>C35+C39+C45</f>
        <v>360357</v>
      </c>
      <c r="D34" s="142">
        <f>E34-C34</f>
        <v>0</v>
      </c>
      <c r="E34" s="142">
        <f>E35+E39+E45</f>
        <v>360357</v>
      </c>
      <c r="F34" s="142">
        <f>F35+F39+F45</f>
        <v>162528</v>
      </c>
      <c r="G34" s="142">
        <f>G35+G39+G45</f>
        <v>160634</v>
      </c>
      <c r="H34" s="142"/>
      <c r="I34" s="142">
        <f>I35+I39+I45</f>
        <v>1894</v>
      </c>
      <c r="J34" s="142">
        <f t="shared" ref="J34:K34" si="8">J35+J39+J45</f>
        <v>0</v>
      </c>
      <c r="K34" s="142">
        <f t="shared" si="8"/>
        <v>0</v>
      </c>
      <c r="L34" s="142"/>
      <c r="M34" s="229"/>
      <c r="N34" s="235">
        <f>SUM(N35:N46)</f>
        <v>368304</v>
      </c>
      <c r="O34" s="235">
        <f>SUM(O35:O46)</f>
        <v>368754</v>
      </c>
    </row>
    <row r="35" spans="1:20" s="3" customFormat="1" ht="12.75" customHeight="1" x14ac:dyDescent="0.2">
      <c r="A35" s="125">
        <v>31</v>
      </c>
      <c r="B35" s="7" t="s">
        <v>11</v>
      </c>
      <c r="C35" s="138">
        <f>SUM(C36:C38)</f>
        <v>267271</v>
      </c>
      <c r="D35" s="192"/>
      <c r="E35" s="156">
        <f>SUM(E36:E38)</f>
        <v>267271</v>
      </c>
      <c r="F35" s="156">
        <f>SUM(F36:F38)</f>
        <v>131557</v>
      </c>
      <c r="G35" s="138">
        <f t="shared" ref="G35:M35" si="9">SUM(G36:G38)</f>
        <v>131557</v>
      </c>
      <c r="H35" s="138">
        <f t="shared" si="9"/>
        <v>0</v>
      </c>
      <c r="I35" s="138">
        <f t="shared" si="9"/>
        <v>0</v>
      </c>
      <c r="J35" s="138">
        <f t="shared" si="9"/>
        <v>0</v>
      </c>
      <c r="K35" s="138">
        <f t="shared" si="9"/>
        <v>0</v>
      </c>
      <c r="L35" s="138">
        <f t="shared" si="9"/>
        <v>0</v>
      </c>
      <c r="M35" s="222">
        <f t="shared" si="9"/>
        <v>0</v>
      </c>
      <c r="N35" s="233">
        <v>272372</v>
      </c>
      <c r="O35" s="233">
        <v>273473</v>
      </c>
    </row>
    <row r="36" spans="1:20" s="3" customFormat="1" ht="12.75" customHeight="1" x14ac:dyDescent="0.2">
      <c r="A36" s="126">
        <v>311</v>
      </c>
      <c r="B36" s="8" t="s">
        <v>12</v>
      </c>
      <c r="C36" s="139">
        <v>216027</v>
      </c>
      <c r="D36" s="144"/>
      <c r="E36" s="157">
        <v>216027</v>
      </c>
      <c r="F36" s="157">
        <v>107946</v>
      </c>
      <c r="G36" s="139">
        <v>107946</v>
      </c>
      <c r="H36" s="139"/>
      <c r="I36" s="139">
        <v>0</v>
      </c>
      <c r="J36" s="139"/>
      <c r="K36" s="139"/>
      <c r="L36" s="139"/>
      <c r="M36" s="223"/>
      <c r="N36" s="233"/>
      <c r="O36" s="233"/>
    </row>
    <row r="37" spans="1:20" s="3" customFormat="1" ht="12.75" customHeight="1" x14ac:dyDescent="0.2">
      <c r="A37" s="126">
        <v>312</v>
      </c>
      <c r="B37" s="8" t="s">
        <v>13</v>
      </c>
      <c r="C37" s="139">
        <v>15600</v>
      </c>
      <c r="D37" s="144"/>
      <c r="E37" s="157">
        <v>15600</v>
      </c>
      <c r="F37" s="157">
        <v>5800</v>
      </c>
      <c r="G37" s="139">
        <v>5800</v>
      </c>
      <c r="H37" s="139"/>
      <c r="I37" s="139">
        <v>0</v>
      </c>
      <c r="J37" s="139"/>
      <c r="K37" s="139"/>
      <c r="L37" s="139"/>
      <c r="M37" s="223"/>
      <c r="N37" s="233"/>
      <c r="O37" s="233"/>
    </row>
    <row r="38" spans="1:20" s="3" customFormat="1" ht="12.75" customHeight="1" x14ac:dyDescent="0.2">
      <c r="A38" s="126">
        <v>313</v>
      </c>
      <c r="B38" s="8" t="s">
        <v>14</v>
      </c>
      <c r="C38" s="139">
        <v>35644</v>
      </c>
      <c r="D38" s="144"/>
      <c r="E38" s="157">
        <v>35644</v>
      </c>
      <c r="F38" s="157">
        <v>17811</v>
      </c>
      <c r="G38" s="139">
        <v>17811</v>
      </c>
      <c r="H38" s="139"/>
      <c r="I38" s="139">
        <v>0</v>
      </c>
      <c r="J38" s="139"/>
      <c r="K38" s="139"/>
      <c r="L38" s="139"/>
      <c r="M38" s="223"/>
      <c r="N38" s="233"/>
      <c r="O38" s="233"/>
    </row>
    <row r="39" spans="1:20" s="3" customFormat="1" ht="12.75" customHeight="1" x14ac:dyDescent="0.2">
      <c r="A39" s="125">
        <v>32</v>
      </c>
      <c r="B39" s="7" t="s">
        <v>15</v>
      </c>
      <c r="C39" s="138">
        <f>SUM(C40:C44)</f>
        <v>91986</v>
      </c>
      <c r="D39" s="190"/>
      <c r="E39" s="156">
        <f>SUM(E40:E44)</f>
        <v>91986</v>
      </c>
      <c r="F39" s="156">
        <f>SUM(F40:F44)</f>
        <v>30380</v>
      </c>
      <c r="G39" s="138">
        <f t="shared" ref="G39:M39" si="10">SUM(G40:G44)</f>
        <v>28486</v>
      </c>
      <c r="H39" s="138"/>
      <c r="I39" s="138">
        <f t="shared" si="10"/>
        <v>1894</v>
      </c>
      <c r="J39" s="138">
        <f t="shared" si="10"/>
        <v>0</v>
      </c>
      <c r="K39" s="138">
        <f t="shared" si="10"/>
        <v>0</v>
      </c>
      <c r="L39" s="138">
        <f t="shared" si="10"/>
        <v>0</v>
      </c>
      <c r="M39" s="222">
        <f t="shared" si="10"/>
        <v>0</v>
      </c>
      <c r="N39" s="233">
        <v>94730</v>
      </c>
      <c r="O39" s="233">
        <v>94080</v>
      </c>
      <c r="S39" s="165"/>
    </row>
    <row r="40" spans="1:20" s="3" customFormat="1" x14ac:dyDescent="0.2">
      <c r="A40" s="126">
        <v>321</v>
      </c>
      <c r="B40" s="8" t="s">
        <v>16</v>
      </c>
      <c r="C40" s="139">
        <v>26276</v>
      </c>
      <c r="D40" s="144">
        <v>2100</v>
      </c>
      <c r="E40" s="157">
        <f>SUM(C40:D40)</f>
        <v>28376</v>
      </c>
      <c r="F40" s="157">
        <f>SUM(G40:I40)</f>
        <v>10616</v>
      </c>
      <c r="G40" s="144">
        <v>10398</v>
      </c>
      <c r="H40" s="144"/>
      <c r="I40" s="144">
        <v>218</v>
      </c>
      <c r="J40" s="139"/>
      <c r="K40" s="139"/>
      <c r="L40" s="139"/>
      <c r="M40" s="223"/>
      <c r="N40" s="233"/>
      <c r="O40" s="233"/>
      <c r="R40" s="163"/>
      <c r="S40" s="165"/>
    </row>
    <row r="41" spans="1:20" s="3" customFormat="1" x14ac:dyDescent="0.2">
      <c r="A41" s="126">
        <v>322</v>
      </c>
      <c r="B41" s="8" t="s">
        <v>17</v>
      </c>
      <c r="C41" s="139">
        <v>31400</v>
      </c>
      <c r="D41" s="144">
        <v>-1500</v>
      </c>
      <c r="E41" s="157">
        <f>SUM(C41:D41)</f>
        <v>29900</v>
      </c>
      <c r="F41" s="157">
        <f t="shared" ref="F41:F44" si="11">SUM(G41:I41)</f>
        <v>11323</v>
      </c>
      <c r="G41" s="144">
        <v>9647</v>
      </c>
      <c r="H41" s="144"/>
      <c r="I41" s="144">
        <v>1676</v>
      </c>
      <c r="J41" s="139"/>
      <c r="K41" s="139"/>
      <c r="L41" s="139"/>
      <c r="M41" s="223"/>
      <c r="N41" s="233"/>
      <c r="O41" s="233"/>
      <c r="R41" s="164"/>
    </row>
    <row r="42" spans="1:20" s="3" customFormat="1" x14ac:dyDescent="0.2">
      <c r="A42" s="126">
        <v>323</v>
      </c>
      <c r="B42" s="8" t="s">
        <v>18</v>
      </c>
      <c r="C42" s="139">
        <v>27380</v>
      </c>
      <c r="D42" s="144">
        <v>-600</v>
      </c>
      <c r="E42" s="157">
        <f>SUM(C42:D42)</f>
        <v>26780</v>
      </c>
      <c r="F42" s="157">
        <f t="shared" si="11"/>
        <v>7218</v>
      </c>
      <c r="G42" s="144">
        <v>7218</v>
      </c>
      <c r="H42" s="144">
        <v>0</v>
      </c>
      <c r="I42" s="144">
        <v>0</v>
      </c>
      <c r="J42" s="139"/>
      <c r="K42" s="139"/>
      <c r="L42" s="139"/>
      <c r="M42" s="223"/>
      <c r="N42" s="233"/>
      <c r="O42" s="233"/>
      <c r="T42" s="166"/>
    </row>
    <row r="43" spans="1:20" s="3" customFormat="1" ht="15" customHeight="1" x14ac:dyDescent="0.2">
      <c r="A43" s="127">
        <v>324</v>
      </c>
      <c r="B43" s="162" t="s">
        <v>57</v>
      </c>
      <c r="C43" s="140">
        <v>1500</v>
      </c>
      <c r="D43" s="191"/>
      <c r="E43" s="157">
        <v>1500</v>
      </c>
      <c r="F43" s="157">
        <f t="shared" si="11"/>
        <v>0</v>
      </c>
      <c r="G43" s="144">
        <v>0</v>
      </c>
      <c r="H43" s="144">
        <v>0</v>
      </c>
      <c r="I43" s="144">
        <v>0</v>
      </c>
      <c r="J43" s="139"/>
      <c r="K43" s="139"/>
      <c r="L43" s="139"/>
      <c r="M43" s="223"/>
      <c r="N43" s="233"/>
      <c r="O43" s="233"/>
      <c r="S43" s="167"/>
    </row>
    <row r="44" spans="1:20" s="3" customFormat="1" x14ac:dyDescent="0.2">
      <c r="A44" s="127">
        <v>329</v>
      </c>
      <c r="B44" s="121" t="s">
        <v>59</v>
      </c>
      <c r="C44" s="140">
        <v>5430</v>
      </c>
      <c r="D44" s="191"/>
      <c r="E44" s="157">
        <v>5430</v>
      </c>
      <c r="F44" s="157">
        <f t="shared" si="11"/>
        <v>1223</v>
      </c>
      <c r="G44" s="139">
        <v>1223</v>
      </c>
      <c r="H44" s="138">
        <v>0</v>
      </c>
      <c r="I44" s="139">
        <v>0</v>
      </c>
      <c r="J44" s="138"/>
      <c r="K44" s="138"/>
      <c r="L44" s="138"/>
      <c r="M44" s="222"/>
      <c r="N44" s="233"/>
      <c r="O44" s="233"/>
    </row>
    <row r="45" spans="1:20" x14ac:dyDescent="0.2">
      <c r="A45" s="125">
        <v>34</v>
      </c>
      <c r="B45" s="7" t="s">
        <v>19</v>
      </c>
      <c r="C45" s="138">
        <f>SUM(C46)</f>
        <v>1100</v>
      </c>
      <c r="D45" s="190"/>
      <c r="E45" s="156">
        <f>SUM(E46)</f>
        <v>1100</v>
      </c>
      <c r="F45" s="156">
        <v>591</v>
      </c>
      <c r="G45" s="138">
        <v>591</v>
      </c>
      <c r="H45" s="138">
        <f t="shared" ref="H45:M45" si="12">SUM(H46)</f>
        <v>0</v>
      </c>
      <c r="I45" s="138">
        <f t="shared" si="12"/>
        <v>0</v>
      </c>
      <c r="J45" s="138">
        <f t="shared" si="12"/>
        <v>0</v>
      </c>
      <c r="K45" s="138">
        <f t="shared" si="12"/>
        <v>0</v>
      </c>
      <c r="L45" s="138">
        <f t="shared" si="12"/>
        <v>0</v>
      </c>
      <c r="M45" s="222">
        <f t="shared" si="12"/>
        <v>0</v>
      </c>
      <c r="N45" s="233">
        <v>1202</v>
      </c>
      <c r="O45" s="233">
        <v>1201</v>
      </c>
    </row>
    <row r="46" spans="1:20" x14ac:dyDescent="0.2">
      <c r="A46" s="126">
        <v>343</v>
      </c>
      <c r="B46" s="8" t="s">
        <v>20</v>
      </c>
      <c r="C46" s="139">
        <v>1100</v>
      </c>
      <c r="D46" s="144"/>
      <c r="E46" s="157">
        <v>1100</v>
      </c>
      <c r="F46" s="157">
        <v>591</v>
      </c>
      <c r="G46" s="139">
        <v>591</v>
      </c>
      <c r="H46" s="139">
        <v>0</v>
      </c>
      <c r="I46" s="139"/>
      <c r="J46" s="139"/>
      <c r="K46" s="139"/>
      <c r="L46" s="139"/>
      <c r="M46" s="223"/>
      <c r="N46" s="233"/>
      <c r="O46" s="233"/>
    </row>
    <row r="47" spans="1:20" x14ac:dyDescent="0.2">
      <c r="A47" s="198" t="s">
        <v>60</v>
      </c>
      <c r="B47" s="199"/>
      <c r="C47" s="142">
        <f>C48</f>
        <v>36975</v>
      </c>
      <c r="D47" s="142">
        <f>E47-C47</f>
        <v>5000</v>
      </c>
      <c r="E47" s="142">
        <f>E48</f>
        <v>41975</v>
      </c>
      <c r="F47" s="142">
        <f>SUM(F48:F51)</f>
        <v>21189</v>
      </c>
      <c r="G47" s="142"/>
      <c r="H47" s="142"/>
      <c r="I47" s="142">
        <v>6</v>
      </c>
      <c r="J47" s="142">
        <f>SUM(J48)</f>
        <v>20235</v>
      </c>
      <c r="K47" s="142">
        <v>948</v>
      </c>
      <c r="L47" s="142"/>
      <c r="M47" s="229"/>
      <c r="N47" s="235">
        <v>41100</v>
      </c>
      <c r="O47" s="235">
        <v>41100</v>
      </c>
    </row>
    <row r="48" spans="1:20" s="3" customFormat="1" ht="25.5" x14ac:dyDescent="0.2">
      <c r="A48" s="125">
        <v>42</v>
      </c>
      <c r="B48" s="120" t="s">
        <v>51</v>
      </c>
      <c r="C48" s="138">
        <f>SUM(C49:C51)</f>
        <v>36975</v>
      </c>
      <c r="D48" s="190"/>
      <c r="E48" s="156">
        <f>SUM(E49:E51)</f>
        <v>41975</v>
      </c>
      <c r="F48" s="156"/>
      <c r="G48" s="138">
        <f t="shared" ref="G48:M48" si="13">SUM(G49:G51)</f>
        <v>0</v>
      </c>
      <c r="H48" s="138">
        <f t="shared" si="13"/>
        <v>0</v>
      </c>
      <c r="I48" s="138">
        <f t="shared" si="13"/>
        <v>6.45</v>
      </c>
      <c r="J48" s="138">
        <f t="shared" si="13"/>
        <v>20235</v>
      </c>
      <c r="K48" s="138">
        <v>948</v>
      </c>
      <c r="L48" s="138">
        <f t="shared" si="13"/>
        <v>0</v>
      </c>
      <c r="M48" s="222">
        <f t="shared" si="13"/>
        <v>0</v>
      </c>
      <c r="N48" s="233">
        <v>41100</v>
      </c>
      <c r="O48" s="233">
        <v>41100</v>
      </c>
    </row>
    <row r="49" spans="1:15" x14ac:dyDescent="0.2">
      <c r="A49" s="126">
        <v>422</v>
      </c>
      <c r="B49" s="8" t="s">
        <v>52</v>
      </c>
      <c r="C49" s="139">
        <v>1100</v>
      </c>
      <c r="D49" s="144"/>
      <c r="E49" s="157">
        <v>1100</v>
      </c>
      <c r="F49" s="157">
        <v>0</v>
      </c>
      <c r="G49" s="139"/>
      <c r="H49" s="139"/>
      <c r="I49" s="139"/>
      <c r="J49" s="138"/>
      <c r="K49" s="138"/>
      <c r="L49" s="138"/>
      <c r="M49" s="222"/>
      <c r="N49" s="224"/>
      <c r="O49" s="224"/>
    </row>
    <row r="50" spans="1:15" ht="25.5" x14ac:dyDescent="0.2">
      <c r="A50" s="126">
        <v>424</v>
      </c>
      <c r="B50" s="8" t="s">
        <v>58</v>
      </c>
      <c r="C50" s="139">
        <v>35500</v>
      </c>
      <c r="D50" s="144">
        <v>5000</v>
      </c>
      <c r="E50" s="157">
        <f>SUM(C50:D50)</f>
        <v>40500</v>
      </c>
      <c r="F50" s="157">
        <v>21189</v>
      </c>
      <c r="G50" s="139"/>
      <c r="H50" s="139"/>
      <c r="I50" s="139">
        <v>6.45</v>
      </c>
      <c r="J50" s="139">
        <v>20235</v>
      </c>
      <c r="K50" s="139">
        <v>948</v>
      </c>
      <c r="L50" s="138"/>
      <c r="M50" s="222"/>
      <c r="N50" s="224"/>
      <c r="O50" s="224"/>
    </row>
    <row r="51" spans="1:15" x14ac:dyDescent="0.2">
      <c r="A51" s="128">
        <v>426</v>
      </c>
      <c r="B51" s="129" t="s">
        <v>50</v>
      </c>
      <c r="C51" s="141">
        <v>375</v>
      </c>
      <c r="D51" s="141"/>
      <c r="E51" s="159">
        <v>375</v>
      </c>
      <c r="F51" s="159">
        <v>0</v>
      </c>
      <c r="G51" s="141"/>
      <c r="H51" s="141"/>
      <c r="I51" s="141"/>
      <c r="J51" s="141"/>
      <c r="K51" s="141"/>
      <c r="L51" s="141"/>
      <c r="M51" s="141"/>
      <c r="N51" s="224"/>
      <c r="O51" s="224"/>
    </row>
    <row r="52" spans="1:15" x14ac:dyDescent="0.2">
      <c r="A52" s="150"/>
      <c r="B52" s="122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</row>
    <row r="53" spans="1:15" x14ac:dyDescent="0.2">
      <c r="A53" s="150"/>
      <c r="B53" s="122" t="s">
        <v>121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</row>
    <row r="54" spans="1:15" x14ac:dyDescent="0.2">
      <c r="A54" s="150"/>
      <c r="B54" s="122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</row>
    <row r="55" spans="1:15" x14ac:dyDescent="0.2">
      <c r="A55" s="150"/>
      <c r="B55" s="122"/>
      <c r="C55" s="151"/>
      <c r="D55" s="151"/>
      <c r="E55" s="151"/>
      <c r="F55" s="151"/>
      <c r="G55" s="151"/>
      <c r="H55" s="151" t="s">
        <v>76</v>
      </c>
      <c r="J55" s="151"/>
      <c r="K55" s="151"/>
      <c r="L55" s="151"/>
      <c r="M55" s="151"/>
    </row>
    <row r="56" spans="1:15" x14ac:dyDescent="0.2">
      <c r="A56" s="150"/>
      <c r="B56" s="122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</row>
    <row r="57" spans="1:15" x14ac:dyDescent="0.2">
      <c r="A57" s="150"/>
      <c r="B57" s="122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</row>
    <row r="58" spans="1:15" x14ac:dyDescent="0.2">
      <c r="A58" s="150"/>
      <c r="B58" s="122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</row>
    <row r="59" spans="1:15" x14ac:dyDescent="0.2">
      <c r="A59" s="150"/>
      <c r="B59" s="122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</row>
    <row r="60" spans="1:15" x14ac:dyDescent="0.2">
      <c r="A60" s="150"/>
      <c r="B60" s="122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</row>
    <row r="61" spans="1:15" x14ac:dyDescent="0.2">
      <c r="A61" s="150"/>
      <c r="B61" s="122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</row>
    <row r="62" spans="1:15" x14ac:dyDescent="0.2">
      <c r="A62" s="150"/>
      <c r="B62" s="122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</row>
    <row r="63" spans="1:15" x14ac:dyDescent="0.2">
      <c r="A63" s="150"/>
      <c r="B63" s="122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</row>
  </sheetData>
  <mergeCells count="5">
    <mergeCell ref="A33:B33"/>
    <mergeCell ref="A6:M6"/>
    <mergeCell ref="A9:B9"/>
    <mergeCell ref="A10:B10"/>
    <mergeCell ref="A12:B1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EB3F-0392-4C6C-AD47-B3CBD005FE14}">
  <dimension ref="A1:R118"/>
  <sheetViews>
    <sheetView tabSelected="1" workbookViewId="0">
      <selection activeCell="Q20" sqref="Q20"/>
    </sheetView>
  </sheetViews>
  <sheetFormatPr defaultColWidth="11.42578125" defaultRowHeight="12.75" x14ac:dyDescent="0.2"/>
  <cols>
    <col min="1" max="1" width="7.42578125" style="11" customWidth="1"/>
    <col min="2" max="2" width="32.85546875" style="12" customWidth="1"/>
    <col min="3" max="4" width="10.42578125" style="13" customWidth="1"/>
    <col min="5" max="5" width="11.28515625" style="13" customWidth="1"/>
    <col min="6" max="6" width="10.28515625" style="13" customWidth="1"/>
    <col min="7" max="7" width="8.85546875" style="13" customWidth="1"/>
    <col min="8" max="8" width="9.42578125" style="13" customWidth="1"/>
    <col min="9" max="9" width="9" style="13" customWidth="1"/>
    <col min="10" max="10" width="6.28515625" style="13" customWidth="1"/>
    <col min="11" max="11" width="6.5703125" style="13" customWidth="1"/>
    <col min="12" max="12" width="9.140625" style="206" customWidth="1"/>
    <col min="13" max="13" width="10" style="206" customWidth="1"/>
    <col min="14" max="257" width="11.42578125" style="206"/>
    <col min="258" max="258" width="12.5703125" style="206" customWidth="1"/>
    <col min="259" max="259" width="34.28515625" style="206" customWidth="1"/>
    <col min="260" max="260" width="20.28515625" style="206" customWidth="1"/>
    <col min="261" max="267" width="13.7109375" style="206" customWidth="1"/>
    <col min="268" max="513" width="11.42578125" style="206"/>
    <col min="514" max="514" width="12.5703125" style="206" customWidth="1"/>
    <col min="515" max="515" width="34.28515625" style="206" customWidth="1"/>
    <col min="516" max="516" width="20.28515625" style="206" customWidth="1"/>
    <col min="517" max="523" width="13.7109375" style="206" customWidth="1"/>
    <col min="524" max="769" width="11.42578125" style="206"/>
    <col min="770" max="770" width="12.5703125" style="206" customWidth="1"/>
    <col min="771" max="771" width="34.28515625" style="206" customWidth="1"/>
    <col min="772" max="772" width="20.28515625" style="206" customWidth="1"/>
    <col min="773" max="779" width="13.7109375" style="206" customWidth="1"/>
    <col min="780" max="1025" width="11.42578125" style="206"/>
    <col min="1026" max="1026" width="12.5703125" style="206" customWidth="1"/>
    <col min="1027" max="1027" width="34.28515625" style="206" customWidth="1"/>
    <col min="1028" max="1028" width="20.28515625" style="206" customWidth="1"/>
    <col min="1029" max="1035" width="13.7109375" style="206" customWidth="1"/>
    <col min="1036" max="1281" width="11.42578125" style="206"/>
    <col min="1282" max="1282" width="12.5703125" style="206" customWidth="1"/>
    <col min="1283" max="1283" width="34.28515625" style="206" customWidth="1"/>
    <col min="1284" max="1284" width="20.28515625" style="206" customWidth="1"/>
    <col min="1285" max="1291" width="13.7109375" style="206" customWidth="1"/>
    <col min="1292" max="1537" width="11.42578125" style="206"/>
    <col min="1538" max="1538" width="12.5703125" style="206" customWidth="1"/>
    <col min="1539" max="1539" width="34.28515625" style="206" customWidth="1"/>
    <col min="1540" max="1540" width="20.28515625" style="206" customWidth="1"/>
    <col min="1541" max="1547" width="13.7109375" style="206" customWidth="1"/>
    <col min="1548" max="1793" width="11.42578125" style="206"/>
    <col min="1794" max="1794" width="12.5703125" style="206" customWidth="1"/>
    <col min="1795" max="1795" width="34.28515625" style="206" customWidth="1"/>
    <col min="1796" max="1796" width="20.28515625" style="206" customWidth="1"/>
    <col min="1797" max="1803" width="13.7109375" style="206" customWidth="1"/>
    <col min="1804" max="2049" width="11.42578125" style="206"/>
    <col min="2050" max="2050" width="12.5703125" style="206" customWidth="1"/>
    <col min="2051" max="2051" width="34.28515625" style="206" customWidth="1"/>
    <col min="2052" max="2052" width="20.28515625" style="206" customWidth="1"/>
    <col min="2053" max="2059" width="13.7109375" style="206" customWidth="1"/>
    <col min="2060" max="2305" width="11.42578125" style="206"/>
    <col min="2306" max="2306" width="12.5703125" style="206" customWidth="1"/>
    <col min="2307" max="2307" width="34.28515625" style="206" customWidth="1"/>
    <col min="2308" max="2308" width="20.28515625" style="206" customWidth="1"/>
    <col min="2309" max="2315" width="13.7109375" style="206" customWidth="1"/>
    <col min="2316" max="2561" width="11.42578125" style="206"/>
    <col min="2562" max="2562" width="12.5703125" style="206" customWidth="1"/>
    <col min="2563" max="2563" width="34.28515625" style="206" customWidth="1"/>
    <col min="2564" max="2564" width="20.28515625" style="206" customWidth="1"/>
    <col min="2565" max="2571" width="13.7109375" style="206" customWidth="1"/>
    <col min="2572" max="2817" width="11.42578125" style="206"/>
    <col min="2818" max="2818" width="12.5703125" style="206" customWidth="1"/>
    <col min="2819" max="2819" width="34.28515625" style="206" customWidth="1"/>
    <col min="2820" max="2820" width="20.28515625" style="206" customWidth="1"/>
    <col min="2821" max="2827" width="13.7109375" style="206" customWidth="1"/>
    <col min="2828" max="3073" width="11.42578125" style="206"/>
    <col min="3074" max="3074" width="12.5703125" style="206" customWidth="1"/>
    <col min="3075" max="3075" width="34.28515625" style="206" customWidth="1"/>
    <col min="3076" max="3076" width="20.28515625" style="206" customWidth="1"/>
    <col min="3077" max="3083" width="13.7109375" style="206" customWidth="1"/>
    <col min="3084" max="3329" width="11.42578125" style="206"/>
    <col min="3330" max="3330" width="12.5703125" style="206" customWidth="1"/>
    <col min="3331" max="3331" width="34.28515625" style="206" customWidth="1"/>
    <col min="3332" max="3332" width="20.28515625" style="206" customWidth="1"/>
    <col min="3333" max="3339" width="13.7109375" style="206" customWidth="1"/>
    <col min="3340" max="3585" width="11.42578125" style="206"/>
    <col min="3586" max="3586" width="12.5703125" style="206" customWidth="1"/>
    <col min="3587" max="3587" width="34.28515625" style="206" customWidth="1"/>
    <col min="3588" max="3588" width="20.28515625" style="206" customWidth="1"/>
    <col min="3589" max="3595" width="13.7109375" style="206" customWidth="1"/>
    <col min="3596" max="3841" width="11.42578125" style="206"/>
    <col min="3842" max="3842" width="12.5703125" style="206" customWidth="1"/>
    <col min="3843" max="3843" width="34.28515625" style="206" customWidth="1"/>
    <col min="3844" max="3844" width="20.28515625" style="206" customWidth="1"/>
    <col min="3845" max="3851" width="13.7109375" style="206" customWidth="1"/>
    <col min="3852" max="4097" width="11.42578125" style="206"/>
    <col min="4098" max="4098" width="12.5703125" style="206" customWidth="1"/>
    <col min="4099" max="4099" width="34.28515625" style="206" customWidth="1"/>
    <col min="4100" max="4100" width="20.28515625" style="206" customWidth="1"/>
    <col min="4101" max="4107" width="13.7109375" style="206" customWidth="1"/>
    <col min="4108" max="4353" width="11.42578125" style="206"/>
    <col min="4354" max="4354" width="12.5703125" style="206" customWidth="1"/>
    <col min="4355" max="4355" width="34.28515625" style="206" customWidth="1"/>
    <col min="4356" max="4356" width="20.28515625" style="206" customWidth="1"/>
    <col min="4357" max="4363" width="13.7109375" style="206" customWidth="1"/>
    <col min="4364" max="4609" width="11.42578125" style="206"/>
    <col min="4610" max="4610" width="12.5703125" style="206" customWidth="1"/>
    <col min="4611" max="4611" width="34.28515625" style="206" customWidth="1"/>
    <col min="4612" max="4612" width="20.28515625" style="206" customWidth="1"/>
    <col min="4613" max="4619" width="13.7109375" style="206" customWidth="1"/>
    <col min="4620" max="4865" width="11.42578125" style="206"/>
    <col min="4866" max="4866" width="12.5703125" style="206" customWidth="1"/>
    <col min="4867" max="4867" width="34.28515625" style="206" customWidth="1"/>
    <col min="4868" max="4868" width="20.28515625" style="206" customWidth="1"/>
    <col min="4869" max="4875" width="13.7109375" style="206" customWidth="1"/>
    <col min="4876" max="5121" width="11.42578125" style="206"/>
    <col min="5122" max="5122" width="12.5703125" style="206" customWidth="1"/>
    <col min="5123" max="5123" width="34.28515625" style="206" customWidth="1"/>
    <col min="5124" max="5124" width="20.28515625" style="206" customWidth="1"/>
    <col min="5125" max="5131" width="13.7109375" style="206" customWidth="1"/>
    <col min="5132" max="5377" width="11.42578125" style="206"/>
    <col min="5378" max="5378" width="12.5703125" style="206" customWidth="1"/>
    <col min="5379" max="5379" width="34.28515625" style="206" customWidth="1"/>
    <col min="5380" max="5380" width="20.28515625" style="206" customWidth="1"/>
    <col min="5381" max="5387" width="13.7109375" style="206" customWidth="1"/>
    <col min="5388" max="5633" width="11.42578125" style="206"/>
    <col min="5634" max="5634" width="12.5703125" style="206" customWidth="1"/>
    <col min="5635" max="5635" width="34.28515625" style="206" customWidth="1"/>
    <col min="5636" max="5636" width="20.28515625" style="206" customWidth="1"/>
    <col min="5637" max="5643" width="13.7109375" style="206" customWidth="1"/>
    <col min="5644" max="5889" width="11.42578125" style="206"/>
    <col min="5890" max="5890" width="12.5703125" style="206" customWidth="1"/>
    <col min="5891" max="5891" width="34.28515625" style="206" customWidth="1"/>
    <col min="5892" max="5892" width="20.28515625" style="206" customWidth="1"/>
    <col min="5893" max="5899" width="13.7109375" style="206" customWidth="1"/>
    <col min="5900" max="6145" width="11.42578125" style="206"/>
    <col min="6146" max="6146" width="12.5703125" style="206" customWidth="1"/>
    <col min="6147" max="6147" width="34.28515625" style="206" customWidth="1"/>
    <col min="6148" max="6148" width="20.28515625" style="206" customWidth="1"/>
    <col min="6149" max="6155" width="13.7109375" style="206" customWidth="1"/>
    <col min="6156" max="6401" width="11.42578125" style="206"/>
    <col min="6402" max="6402" width="12.5703125" style="206" customWidth="1"/>
    <col min="6403" max="6403" width="34.28515625" style="206" customWidth="1"/>
    <col min="6404" max="6404" width="20.28515625" style="206" customWidth="1"/>
    <col min="6405" max="6411" width="13.7109375" style="206" customWidth="1"/>
    <col min="6412" max="6657" width="11.42578125" style="206"/>
    <col min="6658" max="6658" width="12.5703125" style="206" customWidth="1"/>
    <col min="6659" max="6659" width="34.28515625" style="206" customWidth="1"/>
    <col min="6660" max="6660" width="20.28515625" style="206" customWidth="1"/>
    <col min="6661" max="6667" width="13.7109375" style="206" customWidth="1"/>
    <col min="6668" max="6913" width="11.42578125" style="206"/>
    <col min="6914" max="6914" width="12.5703125" style="206" customWidth="1"/>
    <col min="6915" max="6915" width="34.28515625" style="206" customWidth="1"/>
    <col min="6916" max="6916" width="20.28515625" style="206" customWidth="1"/>
    <col min="6917" max="6923" width="13.7109375" style="206" customWidth="1"/>
    <col min="6924" max="7169" width="11.42578125" style="206"/>
    <col min="7170" max="7170" width="12.5703125" style="206" customWidth="1"/>
    <col min="7171" max="7171" width="34.28515625" style="206" customWidth="1"/>
    <col min="7172" max="7172" width="20.28515625" style="206" customWidth="1"/>
    <col min="7173" max="7179" width="13.7109375" style="206" customWidth="1"/>
    <col min="7180" max="7425" width="11.42578125" style="206"/>
    <col min="7426" max="7426" width="12.5703125" style="206" customWidth="1"/>
    <col min="7427" max="7427" width="34.28515625" style="206" customWidth="1"/>
    <col min="7428" max="7428" width="20.28515625" style="206" customWidth="1"/>
    <col min="7429" max="7435" width="13.7109375" style="206" customWidth="1"/>
    <col min="7436" max="7681" width="11.42578125" style="206"/>
    <col min="7682" max="7682" width="12.5703125" style="206" customWidth="1"/>
    <col min="7683" max="7683" width="34.28515625" style="206" customWidth="1"/>
    <col min="7684" max="7684" width="20.28515625" style="206" customWidth="1"/>
    <col min="7685" max="7691" width="13.7109375" style="206" customWidth="1"/>
    <col min="7692" max="7937" width="11.42578125" style="206"/>
    <col min="7938" max="7938" width="12.5703125" style="206" customWidth="1"/>
    <col min="7939" max="7939" width="34.28515625" style="206" customWidth="1"/>
    <col min="7940" max="7940" width="20.28515625" style="206" customWidth="1"/>
    <col min="7941" max="7947" width="13.7109375" style="206" customWidth="1"/>
    <col min="7948" max="8193" width="11.42578125" style="206"/>
    <col min="8194" max="8194" width="12.5703125" style="206" customWidth="1"/>
    <col min="8195" max="8195" width="34.28515625" style="206" customWidth="1"/>
    <col min="8196" max="8196" width="20.28515625" style="206" customWidth="1"/>
    <col min="8197" max="8203" width="13.7109375" style="206" customWidth="1"/>
    <col min="8204" max="8449" width="11.42578125" style="206"/>
    <col min="8450" max="8450" width="12.5703125" style="206" customWidth="1"/>
    <col min="8451" max="8451" width="34.28515625" style="206" customWidth="1"/>
    <col min="8452" max="8452" width="20.28515625" style="206" customWidth="1"/>
    <col min="8453" max="8459" width="13.7109375" style="206" customWidth="1"/>
    <col min="8460" max="8705" width="11.42578125" style="206"/>
    <col min="8706" max="8706" width="12.5703125" style="206" customWidth="1"/>
    <col min="8707" max="8707" width="34.28515625" style="206" customWidth="1"/>
    <col min="8708" max="8708" width="20.28515625" style="206" customWidth="1"/>
    <col min="8709" max="8715" width="13.7109375" style="206" customWidth="1"/>
    <col min="8716" max="8961" width="11.42578125" style="206"/>
    <col min="8962" max="8962" width="12.5703125" style="206" customWidth="1"/>
    <col min="8963" max="8963" width="34.28515625" style="206" customWidth="1"/>
    <col min="8964" max="8964" width="20.28515625" style="206" customWidth="1"/>
    <col min="8965" max="8971" width="13.7109375" style="206" customWidth="1"/>
    <col min="8972" max="9217" width="11.42578125" style="206"/>
    <col min="9218" max="9218" width="12.5703125" style="206" customWidth="1"/>
    <col min="9219" max="9219" width="34.28515625" style="206" customWidth="1"/>
    <col min="9220" max="9220" width="20.28515625" style="206" customWidth="1"/>
    <col min="9221" max="9227" width="13.7109375" style="206" customWidth="1"/>
    <col min="9228" max="9473" width="11.42578125" style="206"/>
    <col min="9474" max="9474" width="12.5703125" style="206" customWidth="1"/>
    <col min="9475" max="9475" width="34.28515625" style="206" customWidth="1"/>
    <col min="9476" max="9476" width="20.28515625" style="206" customWidth="1"/>
    <col min="9477" max="9483" width="13.7109375" style="206" customWidth="1"/>
    <col min="9484" max="9729" width="11.42578125" style="206"/>
    <col min="9730" max="9730" width="12.5703125" style="206" customWidth="1"/>
    <col min="9731" max="9731" width="34.28515625" style="206" customWidth="1"/>
    <col min="9732" max="9732" width="20.28515625" style="206" customWidth="1"/>
    <col min="9733" max="9739" width="13.7109375" style="206" customWidth="1"/>
    <col min="9740" max="9985" width="11.42578125" style="206"/>
    <col min="9986" max="9986" width="12.5703125" style="206" customWidth="1"/>
    <col min="9987" max="9987" width="34.28515625" style="206" customWidth="1"/>
    <col min="9988" max="9988" width="20.28515625" style="206" customWidth="1"/>
    <col min="9989" max="9995" width="13.7109375" style="206" customWidth="1"/>
    <col min="9996" max="10241" width="11.42578125" style="206"/>
    <col min="10242" max="10242" width="12.5703125" style="206" customWidth="1"/>
    <col min="10243" max="10243" width="34.28515625" style="206" customWidth="1"/>
    <col min="10244" max="10244" width="20.28515625" style="206" customWidth="1"/>
    <col min="10245" max="10251" width="13.7109375" style="206" customWidth="1"/>
    <col min="10252" max="10497" width="11.42578125" style="206"/>
    <col min="10498" max="10498" width="12.5703125" style="206" customWidth="1"/>
    <col min="10499" max="10499" width="34.28515625" style="206" customWidth="1"/>
    <col min="10500" max="10500" width="20.28515625" style="206" customWidth="1"/>
    <col min="10501" max="10507" width="13.7109375" style="206" customWidth="1"/>
    <col min="10508" max="10753" width="11.42578125" style="206"/>
    <col min="10754" max="10754" width="12.5703125" style="206" customWidth="1"/>
    <col min="10755" max="10755" width="34.28515625" style="206" customWidth="1"/>
    <col min="10756" max="10756" width="20.28515625" style="206" customWidth="1"/>
    <col min="10757" max="10763" width="13.7109375" style="206" customWidth="1"/>
    <col min="10764" max="11009" width="11.42578125" style="206"/>
    <col min="11010" max="11010" width="12.5703125" style="206" customWidth="1"/>
    <col min="11011" max="11011" width="34.28515625" style="206" customWidth="1"/>
    <col min="11012" max="11012" width="20.28515625" style="206" customWidth="1"/>
    <col min="11013" max="11019" width="13.7109375" style="206" customWidth="1"/>
    <col min="11020" max="11265" width="11.42578125" style="206"/>
    <col min="11266" max="11266" width="12.5703125" style="206" customWidth="1"/>
    <col min="11267" max="11267" width="34.28515625" style="206" customWidth="1"/>
    <col min="11268" max="11268" width="20.28515625" style="206" customWidth="1"/>
    <col min="11269" max="11275" width="13.7109375" style="206" customWidth="1"/>
    <col min="11276" max="11521" width="11.42578125" style="206"/>
    <col min="11522" max="11522" width="12.5703125" style="206" customWidth="1"/>
    <col min="11523" max="11523" width="34.28515625" style="206" customWidth="1"/>
    <col min="11524" max="11524" width="20.28515625" style="206" customWidth="1"/>
    <col min="11525" max="11531" width="13.7109375" style="206" customWidth="1"/>
    <col min="11532" max="11777" width="11.42578125" style="206"/>
    <col min="11778" max="11778" width="12.5703125" style="206" customWidth="1"/>
    <col min="11779" max="11779" width="34.28515625" style="206" customWidth="1"/>
    <col min="11780" max="11780" width="20.28515625" style="206" customWidth="1"/>
    <col min="11781" max="11787" width="13.7109375" style="206" customWidth="1"/>
    <col min="11788" max="12033" width="11.42578125" style="206"/>
    <col min="12034" max="12034" width="12.5703125" style="206" customWidth="1"/>
    <col min="12035" max="12035" width="34.28515625" style="206" customWidth="1"/>
    <col min="12036" max="12036" width="20.28515625" style="206" customWidth="1"/>
    <col min="12037" max="12043" width="13.7109375" style="206" customWidth="1"/>
    <col min="12044" max="12289" width="11.42578125" style="206"/>
    <col min="12290" max="12290" width="12.5703125" style="206" customWidth="1"/>
    <col min="12291" max="12291" width="34.28515625" style="206" customWidth="1"/>
    <col min="12292" max="12292" width="20.28515625" style="206" customWidth="1"/>
    <col min="12293" max="12299" width="13.7109375" style="206" customWidth="1"/>
    <col min="12300" max="12545" width="11.42578125" style="206"/>
    <col min="12546" max="12546" width="12.5703125" style="206" customWidth="1"/>
    <col min="12547" max="12547" width="34.28515625" style="206" customWidth="1"/>
    <col min="12548" max="12548" width="20.28515625" style="206" customWidth="1"/>
    <col min="12549" max="12555" width="13.7109375" style="206" customWidth="1"/>
    <col min="12556" max="12801" width="11.42578125" style="206"/>
    <col min="12802" max="12802" width="12.5703125" style="206" customWidth="1"/>
    <col min="12803" max="12803" width="34.28515625" style="206" customWidth="1"/>
    <col min="12804" max="12804" width="20.28515625" style="206" customWidth="1"/>
    <col min="12805" max="12811" width="13.7109375" style="206" customWidth="1"/>
    <col min="12812" max="13057" width="11.42578125" style="206"/>
    <col min="13058" max="13058" width="12.5703125" style="206" customWidth="1"/>
    <col min="13059" max="13059" width="34.28515625" style="206" customWidth="1"/>
    <col min="13060" max="13060" width="20.28515625" style="206" customWidth="1"/>
    <col min="13061" max="13067" width="13.7109375" style="206" customWidth="1"/>
    <col min="13068" max="13313" width="11.42578125" style="206"/>
    <col min="13314" max="13314" width="12.5703125" style="206" customWidth="1"/>
    <col min="13315" max="13315" width="34.28515625" style="206" customWidth="1"/>
    <col min="13316" max="13316" width="20.28515625" style="206" customWidth="1"/>
    <col min="13317" max="13323" width="13.7109375" style="206" customWidth="1"/>
    <col min="13324" max="13569" width="11.42578125" style="206"/>
    <col min="13570" max="13570" width="12.5703125" style="206" customWidth="1"/>
    <col min="13571" max="13571" width="34.28515625" style="206" customWidth="1"/>
    <col min="13572" max="13572" width="20.28515625" style="206" customWidth="1"/>
    <col min="13573" max="13579" width="13.7109375" style="206" customWidth="1"/>
    <col min="13580" max="13825" width="11.42578125" style="206"/>
    <col min="13826" max="13826" width="12.5703125" style="206" customWidth="1"/>
    <col min="13827" max="13827" width="34.28515625" style="206" customWidth="1"/>
    <col min="13828" max="13828" width="20.28515625" style="206" customWidth="1"/>
    <col min="13829" max="13835" width="13.7109375" style="206" customWidth="1"/>
    <col min="13836" max="14081" width="11.42578125" style="206"/>
    <col min="14082" max="14082" width="12.5703125" style="206" customWidth="1"/>
    <col min="14083" max="14083" width="34.28515625" style="206" customWidth="1"/>
    <col min="14084" max="14084" width="20.28515625" style="206" customWidth="1"/>
    <col min="14085" max="14091" width="13.7109375" style="206" customWidth="1"/>
    <col min="14092" max="14337" width="11.42578125" style="206"/>
    <col min="14338" max="14338" width="12.5703125" style="206" customWidth="1"/>
    <col min="14339" max="14339" width="34.28515625" style="206" customWidth="1"/>
    <col min="14340" max="14340" width="20.28515625" style="206" customWidth="1"/>
    <col min="14341" max="14347" width="13.7109375" style="206" customWidth="1"/>
    <col min="14348" max="14593" width="11.42578125" style="206"/>
    <col min="14594" max="14594" width="12.5703125" style="206" customWidth="1"/>
    <col min="14595" max="14595" width="34.28515625" style="206" customWidth="1"/>
    <col min="14596" max="14596" width="20.28515625" style="206" customWidth="1"/>
    <col min="14597" max="14603" width="13.7109375" style="206" customWidth="1"/>
    <col min="14604" max="14849" width="11.42578125" style="206"/>
    <col min="14850" max="14850" width="12.5703125" style="206" customWidth="1"/>
    <col min="14851" max="14851" width="34.28515625" style="206" customWidth="1"/>
    <col min="14852" max="14852" width="20.28515625" style="206" customWidth="1"/>
    <col min="14853" max="14859" width="13.7109375" style="206" customWidth="1"/>
    <col min="14860" max="15105" width="11.42578125" style="206"/>
    <col min="15106" max="15106" width="12.5703125" style="206" customWidth="1"/>
    <col min="15107" max="15107" width="34.28515625" style="206" customWidth="1"/>
    <col min="15108" max="15108" width="20.28515625" style="206" customWidth="1"/>
    <col min="15109" max="15115" width="13.7109375" style="206" customWidth="1"/>
    <col min="15116" max="15361" width="11.42578125" style="206"/>
    <col min="15362" max="15362" width="12.5703125" style="206" customWidth="1"/>
    <col min="15363" max="15363" width="34.28515625" style="206" customWidth="1"/>
    <col min="15364" max="15364" width="20.28515625" style="206" customWidth="1"/>
    <col min="15365" max="15371" width="13.7109375" style="206" customWidth="1"/>
    <col min="15372" max="15617" width="11.42578125" style="206"/>
    <col min="15618" max="15618" width="12.5703125" style="206" customWidth="1"/>
    <col min="15619" max="15619" width="34.28515625" style="206" customWidth="1"/>
    <col min="15620" max="15620" width="20.28515625" style="206" customWidth="1"/>
    <col min="15621" max="15627" width="13.7109375" style="206" customWidth="1"/>
    <col min="15628" max="15873" width="11.42578125" style="206"/>
    <col min="15874" max="15874" width="12.5703125" style="206" customWidth="1"/>
    <col min="15875" max="15875" width="34.28515625" style="206" customWidth="1"/>
    <col min="15876" max="15876" width="20.28515625" style="206" customWidth="1"/>
    <col min="15877" max="15883" width="13.7109375" style="206" customWidth="1"/>
    <col min="15884" max="16129" width="11.42578125" style="206"/>
    <col min="16130" max="16130" width="12.5703125" style="206" customWidth="1"/>
    <col min="16131" max="16131" width="34.28515625" style="206" customWidth="1"/>
    <col min="16132" max="16132" width="20.28515625" style="206" customWidth="1"/>
    <col min="16133" max="16139" width="13.7109375" style="206" customWidth="1"/>
    <col min="16140" max="16384" width="11.42578125" style="206"/>
  </cols>
  <sheetData>
    <row r="1" spans="1:13" x14ac:dyDescent="0.2">
      <c r="A1" s="58" t="s">
        <v>81</v>
      </c>
      <c r="B1" s="58"/>
      <c r="C1" s="145"/>
      <c r="D1" s="145"/>
      <c r="E1" s="145"/>
      <c r="F1" s="15"/>
      <c r="G1" s="137"/>
      <c r="H1" s="146"/>
      <c r="I1" s="137"/>
      <c r="J1" s="137"/>
      <c r="K1" s="137"/>
      <c r="L1" s="137"/>
      <c r="M1" s="137"/>
    </row>
    <row r="2" spans="1:13" x14ac:dyDescent="0.2">
      <c r="A2" s="58" t="s">
        <v>82</v>
      </c>
      <c r="B2" s="58"/>
      <c r="C2" s="145"/>
      <c r="D2" s="145"/>
      <c r="E2" s="145"/>
      <c r="F2" s="15"/>
      <c r="G2" s="137"/>
      <c r="H2" s="146"/>
      <c r="I2" s="137"/>
      <c r="J2" s="137"/>
      <c r="K2" s="137"/>
      <c r="L2" s="137"/>
      <c r="M2" s="137"/>
    </row>
    <row r="3" spans="1:13" x14ac:dyDescent="0.2">
      <c r="A3" s="58" t="s">
        <v>83</v>
      </c>
      <c r="B3" s="58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">
      <c r="A4" s="137"/>
      <c r="B4" s="13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6" customHeight="1" x14ac:dyDescent="0.2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149"/>
      <c r="M5" s="149"/>
    </row>
    <row r="6" spans="1:13" ht="4.5" customHeight="1" x14ac:dyDescent="0.2">
      <c r="A6" s="137"/>
      <c r="B6" s="137"/>
      <c r="C6" s="148"/>
      <c r="D6" s="148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18" customHeight="1" x14ac:dyDescent="0.2">
      <c r="A7" s="323" t="s">
        <v>86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207"/>
      <c r="M7" s="207"/>
    </row>
    <row r="8" spans="1:13" ht="5.25" customHeight="1" thickBot="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3" customFormat="1" ht="40.5" x14ac:dyDescent="0.2">
      <c r="A9" s="200" t="s">
        <v>0</v>
      </c>
      <c r="B9" s="201" t="s">
        <v>1</v>
      </c>
      <c r="C9" s="258" t="s">
        <v>89</v>
      </c>
      <c r="D9" s="259" t="s">
        <v>78</v>
      </c>
      <c r="E9" s="260" t="s">
        <v>2</v>
      </c>
      <c r="F9" s="260" t="s">
        <v>3</v>
      </c>
      <c r="G9" s="260" t="s">
        <v>4</v>
      </c>
      <c r="H9" s="260" t="s">
        <v>5</v>
      </c>
      <c r="I9" s="260" t="s">
        <v>6</v>
      </c>
      <c r="J9" s="277" t="s">
        <v>7</v>
      </c>
      <c r="K9" s="277" t="s">
        <v>8</v>
      </c>
      <c r="L9" s="278" t="s">
        <v>87</v>
      </c>
      <c r="M9" s="278" t="s">
        <v>88</v>
      </c>
    </row>
    <row r="10" spans="1:13" ht="27" customHeight="1" x14ac:dyDescent="0.2">
      <c r="A10" s="324" t="s">
        <v>120</v>
      </c>
      <c r="B10" s="332"/>
      <c r="C10" s="270">
        <f>SUM(C12,C58)</f>
        <v>620210</v>
      </c>
      <c r="D10" s="270">
        <f t="shared" ref="D10:K10" si="0">SUM(D12,D58)</f>
        <v>290996</v>
      </c>
      <c r="E10" s="270">
        <f t="shared" si="0"/>
        <v>203913</v>
      </c>
      <c r="F10" s="270">
        <f t="shared" si="0"/>
        <v>64000.19</v>
      </c>
      <c r="G10" s="270">
        <f t="shared" si="0"/>
        <v>1900.45</v>
      </c>
      <c r="H10" s="270">
        <f t="shared" si="0"/>
        <v>20235</v>
      </c>
      <c r="I10" s="270">
        <f t="shared" si="0"/>
        <v>948</v>
      </c>
      <c r="J10" s="270">
        <f t="shared" si="0"/>
        <v>0</v>
      </c>
      <c r="K10" s="270">
        <f t="shared" si="0"/>
        <v>0</v>
      </c>
      <c r="L10" s="233">
        <f>SUM(L12,L58)</f>
        <v>651010</v>
      </c>
      <c r="M10" s="233">
        <f>SUM(M12,M58)</f>
        <v>651010</v>
      </c>
    </row>
    <row r="11" spans="1:13" ht="17.25" customHeight="1" x14ac:dyDescent="0.2">
      <c r="A11" s="326" t="s">
        <v>119</v>
      </c>
      <c r="B11" s="333"/>
      <c r="C11" s="261"/>
      <c r="D11" s="261"/>
      <c r="E11" s="262"/>
      <c r="F11" s="262"/>
      <c r="G11" s="262"/>
      <c r="H11" s="262"/>
      <c r="I11" s="262"/>
      <c r="J11" s="262"/>
      <c r="K11" s="262"/>
      <c r="L11" s="224"/>
      <c r="M11" s="224"/>
    </row>
    <row r="12" spans="1:13" s="3" customFormat="1" ht="25.5" x14ac:dyDescent="0.2">
      <c r="A12" s="124">
        <v>1025</v>
      </c>
      <c r="B12" s="188" t="s">
        <v>10</v>
      </c>
      <c r="C12" s="263">
        <f>SUM(C14,C49)</f>
        <v>217878</v>
      </c>
      <c r="D12" s="263">
        <f t="shared" ref="D12:K12" si="1">SUM(D14,D49)</f>
        <v>107279</v>
      </c>
      <c r="E12" s="263">
        <f t="shared" si="1"/>
        <v>43279</v>
      </c>
      <c r="F12" s="263">
        <f t="shared" si="1"/>
        <v>64000.19</v>
      </c>
      <c r="G12" s="263">
        <f t="shared" si="1"/>
        <v>0</v>
      </c>
      <c r="H12" s="263">
        <f t="shared" si="1"/>
        <v>0</v>
      </c>
      <c r="I12" s="263">
        <f t="shared" si="1"/>
        <v>0</v>
      </c>
      <c r="J12" s="263">
        <f t="shared" si="1"/>
        <v>0</v>
      </c>
      <c r="K12" s="263">
        <f t="shared" si="1"/>
        <v>0</v>
      </c>
      <c r="L12" s="237">
        <f>SUM(L14,L49)</f>
        <v>241606</v>
      </c>
      <c r="M12" s="237">
        <f>SUM(M14,M49)</f>
        <v>241156</v>
      </c>
    </row>
    <row r="13" spans="1:13" s="119" customFormat="1" ht="15" customHeight="1" x14ac:dyDescent="0.2">
      <c r="A13" s="320" t="s">
        <v>49</v>
      </c>
      <c r="B13" s="321"/>
      <c r="C13" s="264"/>
      <c r="D13" s="264"/>
      <c r="E13" s="264"/>
      <c r="F13" s="264"/>
      <c r="G13" s="264"/>
      <c r="H13" s="264"/>
      <c r="I13" s="264"/>
      <c r="J13" s="264"/>
      <c r="K13" s="265"/>
      <c r="L13" s="266"/>
      <c r="M13" s="266"/>
    </row>
    <row r="14" spans="1:13" s="3" customFormat="1" ht="26.25" customHeight="1" x14ac:dyDescent="0.25">
      <c r="A14" s="328" t="s">
        <v>61</v>
      </c>
      <c r="B14" s="329"/>
      <c r="C14" s="267">
        <f>SUM(C15,C22,C46)</f>
        <v>210503</v>
      </c>
      <c r="D14" s="267">
        <f t="shared" ref="D14:K14" si="2">SUM(D15,D22,D46)</f>
        <v>107279</v>
      </c>
      <c r="E14" s="267">
        <f t="shared" si="2"/>
        <v>43279</v>
      </c>
      <c r="F14" s="267">
        <f t="shared" si="2"/>
        <v>64000.19</v>
      </c>
      <c r="G14" s="267">
        <f t="shared" si="2"/>
        <v>0</v>
      </c>
      <c r="H14" s="267">
        <f t="shared" si="2"/>
        <v>0</v>
      </c>
      <c r="I14" s="267">
        <f t="shared" si="2"/>
        <v>0</v>
      </c>
      <c r="J14" s="267">
        <f t="shared" si="2"/>
        <v>0</v>
      </c>
      <c r="K14" s="267">
        <f t="shared" si="2"/>
        <v>0</v>
      </c>
      <c r="L14" s="235">
        <f>SUM(L15:L48)</f>
        <v>241206</v>
      </c>
      <c r="M14" s="235">
        <f>SUM(M15:M48)</f>
        <v>240756</v>
      </c>
    </row>
    <row r="15" spans="1:13" s="3" customFormat="1" x14ac:dyDescent="0.2">
      <c r="A15" s="242">
        <v>31</v>
      </c>
      <c r="B15" s="243" t="s">
        <v>11</v>
      </c>
      <c r="C15" s="244">
        <f>SUM(C20,C18,C16)</f>
        <v>131943</v>
      </c>
      <c r="D15" s="244">
        <f t="shared" ref="D15:K15" si="3">SUM(D20,D18,D16)</f>
        <v>63175</v>
      </c>
      <c r="E15" s="268">
        <f t="shared" si="3"/>
        <v>43279</v>
      </c>
      <c r="F15" s="268">
        <f t="shared" si="3"/>
        <v>19896.189999999999</v>
      </c>
      <c r="G15" s="268">
        <f t="shared" si="3"/>
        <v>0</v>
      </c>
      <c r="H15" s="268">
        <f t="shared" si="3"/>
        <v>0</v>
      </c>
      <c r="I15" s="268">
        <f t="shared" si="3"/>
        <v>0</v>
      </c>
      <c r="J15" s="268">
        <f t="shared" si="3"/>
        <v>0</v>
      </c>
      <c r="K15" s="268">
        <f t="shared" si="3"/>
        <v>0</v>
      </c>
      <c r="L15" s="233">
        <v>129994</v>
      </c>
      <c r="M15" s="233">
        <v>130544</v>
      </c>
    </row>
    <row r="16" spans="1:13" x14ac:dyDescent="0.2">
      <c r="A16" s="276">
        <v>311</v>
      </c>
      <c r="B16" s="243" t="s">
        <v>12</v>
      </c>
      <c r="C16" s="244">
        <v>103556</v>
      </c>
      <c r="D16" s="244">
        <v>51738</v>
      </c>
      <c r="E16" s="232">
        <v>34742</v>
      </c>
      <c r="F16" s="232">
        <v>16996.189999999999</v>
      </c>
      <c r="G16" s="232"/>
      <c r="H16" s="232"/>
      <c r="I16" s="232"/>
      <c r="J16" s="232"/>
      <c r="K16" s="232"/>
      <c r="L16" s="232"/>
      <c r="M16" s="232"/>
    </row>
    <row r="17" spans="1:13" s="208" customFormat="1" x14ac:dyDescent="0.2">
      <c r="A17" s="245">
        <v>3111</v>
      </c>
      <c r="B17" s="246" t="s">
        <v>90</v>
      </c>
      <c r="C17" s="247">
        <v>103556</v>
      </c>
      <c r="D17" s="247">
        <v>51738</v>
      </c>
      <c r="E17" s="233">
        <v>34742</v>
      </c>
      <c r="F17" s="233">
        <v>16996</v>
      </c>
      <c r="G17" s="233"/>
      <c r="H17" s="233"/>
      <c r="I17" s="233"/>
      <c r="J17" s="233"/>
      <c r="K17" s="233"/>
      <c r="L17" s="233"/>
      <c r="M17" s="233"/>
    </row>
    <row r="18" spans="1:13" x14ac:dyDescent="0.2">
      <c r="A18" s="276">
        <v>312</v>
      </c>
      <c r="B18" s="243" t="s">
        <v>13</v>
      </c>
      <c r="C18" s="244">
        <v>11300</v>
      </c>
      <c r="D18" s="244">
        <v>2900</v>
      </c>
      <c r="E18" s="232">
        <v>0</v>
      </c>
      <c r="F18" s="232">
        <v>2900</v>
      </c>
      <c r="G18" s="232"/>
      <c r="H18" s="232"/>
      <c r="I18" s="232"/>
      <c r="J18" s="232"/>
      <c r="K18" s="232"/>
      <c r="L18" s="232"/>
      <c r="M18" s="232"/>
    </row>
    <row r="19" spans="1:13" s="208" customFormat="1" x14ac:dyDescent="0.2">
      <c r="A19" s="245">
        <v>3121</v>
      </c>
      <c r="B19" s="246" t="s">
        <v>13</v>
      </c>
      <c r="C19" s="247">
        <v>11300</v>
      </c>
      <c r="D19" s="247">
        <v>2900</v>
      </c>
      <c r="E19" s="233">
        <v>0</v>
      </c>
      <c r="F19" s="233">
        <v>2900</v>
      </c>
      <c r="G19" s="233"/>
      <c r="H19" s="233"/>
      <c r="I19" s="233"/>
      <c r="J19" s="233"/>
      <c r="K19" s="233"/>
      <c r="L19" s="233"/>
      <c r="M19" s="233"/>
    </row>
    <row r="20" spans="1:13" x14ac:dyDescent="0.2">
      <c r="A20" s="276">
        <v>313</v>
      </c>
      <c r="B20" s="243" t="s">
        <v>14</v>
      </c>
      <c r="C20" s="244">
        <v>17087</v>
      </c>
      <c r="D20" s="244">
        <v>8537</v>
      </c>
      <c r="E20" s="232">
        <v>8537</v>
      </c>
      <c r="F20" s="232">
        <v>0</v>
      </c>
      <c r="G20" s="232"/>
      <c r="H20" s="232"/>
      <c r="I20" s="232"/>
      <c r="J20" s="232"/>
      <c r="K20" s="232"/>
      <c r="L20" s="232"/>
      <c r="M20" s="232"/>
    </row>
    <row r="21" spans="1:13" s="208" customFormat="1" ht="25.5" x14ac:dyDescent="0.2">
      <c r="A21" s="245">
        <v>3132</v>
      </c>
      <c r="B21" s="246" t="s">
        <v>91</v>
      </c>
      <c r="C21" s="247">
        <v>17087</v>
      </c>
      <c r="D21" s="247">
        <v>8537</v>
      </c>
      <c r="E21" s="233">
        <v>8537</v>
      </c>
      <c r="F21" s="233"/>
      <c r="G21" s="233"/>
      <c r="H21" s="233"/>
      <c r="I21" s="233"/>
      <c r="J21" s="233"/>
      <c r="K21" s="233"/>
      <c r="L21" s="233"/>
      <c r="M21" s="233"/>
    </row>
    <row r="22" spans="1:13" s="3" customFormat="1" x14ac:dyDescent="0.2">
      <c r="A22" s="242">
        <v>32</v>
      </c>
      <c r="B22" s="243" t="s">
        <v>15</v>
      </c>
      <c r="C22" s="244">
        <f>SUM(C23,C28,C34,C42)</f>
        <v>74660</v>
      </c>
      <c r="D22" s="244">
        <f t="shared" ref="D22:K22" si="4">SUM(D23,D28,D34,D42)</f>
        <v>43514</v>
      </c>
      <c r="E22" s="268">
        <f t="shared" si="4"/>
        <v>0</v>
      </c>
      <c r="F22" s="268">
        <f t="shared" si="4"/>
        <v>43514</v>
      </c>
      <c r="G22" s="268">
        <f t="shared" si="4"/>
        <v>0</v>
      </c>
      <c r="H22" s="268">
        <f t="shared" si="4"/>
        <v>0</v>
      </c>
      <c r="I22" s="268">
        <f t="shared" si="4"/>
        <v>0</v>
      </c>
      <c r="J22" s="268">
        <f t="shared" si="4"/>
        <v>0</v>
      </c>
      <c r="K22" s="268">
        <f t="shared" si="4"/>
        <v>0</v>
      </c>
      <c r="L22" s="233">
        <v>107210</v>
      </c>
      <c r="M22" s="233">
        <v>106210</v>
      </c>
    </row>
    <row r="23" spans="1:13" x14ac:dyDescent="0.2">
      <c r="A23" s="276">
        <v>321</v>
      </c>
      <c r="B23" s="243" t="s">
        <v>16</v>
      </c>
      <c r="C23" s="244">
        <v>16090</v>
      </c>
      <c r="D23" s="244">
        <v>5078</v>
      </c>
      <c r="E23" s="232"/>
      <c r="F23" s="232">
        <v>5078</v>
      </c>
      <c r="G23" s="232"/>
      <c r="H23" s="232"/>
      <c r="I23" s="232"/>
      <c r="J23" s="232"/>
      <c r="K23" s="232"/>
      <c r="L23" s="232"/>
      <c r="M23" s="232"/>
    </row>
    <row r="24" spans="1:13" s="208" customFormat="1" x14ac:dyDescent="0.2">
      <c r="A24" s="245">
        <v>3211</v>
      </c>
      <c r="B24" s="246" t="s">
        <v>92</v>
      </c>
      <c r="C24" s="247">
        <v>2000</v>
      </c>
      <c r="D24" s="247">
        <v>370</v>
      </c>
      <c r="E24" s="233"/>
      <c r="F24" s="233">
        <v>370</v>
      </c>
      <c r="G24" s="233"/>
      <c r="H24" s="233"/>
      <c r="I24" s="233"/>
      <c r="J24" s="233"/>
      <c r="K24" s="233"/>
      <c r="L24" s="233"/>
      <c r="M24" s="233"/>
    </row>
    <row r="25" spans="1:13" s="208" customFormat="1" x14ac:dyDescent="0.2">
      <c r="A25" s="245">
        <v>3212</v>
      </c>
      <c r="B25" s="246" t="s">
        <v>93</v>
      </c>
      <c r="C25" s="247">
        <v>8890</v>
      </c>
      <c r="D25" s="247">
        <v>4408</v>
      </c>
      <c r="E25" s="233"/>
      <c r="F25" s="233">
        <v>4408</v>
      </c>
      <c r="G25" s="233"/>
      <c r="H25" s="233"/>
      <c r="I25" s="233"/>
      <c r="J25" s="233"/>
      <c r="K25" s="233"/>
      <c r="L25" s="233"/>
      <c r="M25" s="233"/>
    </row>
    <row r="26" spans="1:13" s="208" customFormat="1" x14ac:dyDescent="0.2">
      <c r="A26" s="245">
        <v>3213</v>
      </c>
      <c r="B26" s="246" t="s">
        <v>94</v>
      </c>
      <c r="C26" s="247">
        <v>2200</v>
      </c>
      <c r="D26" s="247">
        <v>300</v>
      </c>
      <c r="E26" s="233"/>
      <c r="F26" s="233">
        <v>300</v>
      </c>
      <c r="G26" s="233"/>
      <c r="H26" s="233"/>
      <c r="I26" s="233"/>
      <c r="J26" s="233"/>
      <c r="K26" s="233"/>
      <c r="L26" s="233"/>
      <c r="M26" s="233"/>
    </row>
    <row r="27" spans="1:13" s="208" customFormat="1" ht="25.5" x14ac:dyDescent="0.2">
      <c r="A27" s="245">
        <v>3214</v>
      </c>
      <c r="B27" s="246" t="s">
        <v>95</v>
      </c>
      <c r="C27" s="247">
        <v>3000</v>
      </c>
      <c r="D27" s="247">
        <v>0</v>
      </c>
      <c r="E27" s="233">
        <v>0</v>
      </c>
      <c r="F27" s="233">
        <v>0</v>
      </c>
      <c r="G27" s="233"/>
      <c r="H27" s="233"/>
      <c r="I27" s="233"/>
      <c r="J27" s="233"/>
      <c r="K27" s="233"/>
      <c r="L27" s="233"/>
      <c r="M27" s="233"/>
    </row>
    <row r="28" spans="1:13" x14ac:dyDescent="0.2">
      <c r="A28" s="276">
        <v>322</v>
      </c>
      <c r="B28" s="243" t="s">
        <v>17</v>
      </c>
      <c r="C28" s="244">
        <v>11790</v>
      </c>
      <c r="D28" s="244">
        <v>4964</v>
      </c>
      <c r="E28" s="232">
        <v>0</v>
      </c>
      <c r="F28" s="232">
        <v>4964</v>
      </c>
      <c r="G28" s="232"/>
      <c r="H28" s="232"/>
      <c r="I28" s="232"/>
      <c r="J28" s="232"/>
      <c r="K28" s="232"/>
      <c r="L28" s="232"/>
      <c r="M28" s="232"/>
    </row>
    <row r="29" spans="1:13" s="208" customFormat="1" ht="25.5" x14ac:dyDescent="0.2">
      <c r="A29" s="245">
        <v>3221</v>
      </c>
      <c r="B29" s="246" t="s">
        <v>96</v>
      </c>
      <c r="C29" s="247">
        <v>6000</v>
      </c>
      <c r="D29" s="247">
        <v>3109</v>
      </c>
      <c r="E29" s="233"/>
      <c r="F29" s="233">
        <v>3109</v>
      </c>
      <c r="G29" s="233"/>
      <c r="H29" s="233"/>
      <c r="I29" s="233"/>
      <c r="J29" s="233"/>
      <c r="K29" s="233"/>
      <c r="L29" s="233"/>
      <c r="M29" s="233"/>
    </row>
    <row r="30" spans="1:13" s="208" customFormat="1" x14ac:dyDescent="0.2">
      <c r="A30" s="245">
        <v>3223</v>
      </c>
      <c r="B30" s="246" t="s">
        <v>97</v>
      </c>
      <c r="C30" s="247">
        <v>3300</v>
      </c>
      <c r="D30" s="247">
        <v>1603</v>
      </c>
      <c r="E30" s="233"/>
      <c r="F30" s="233">
        <v>1603</v>
      </c>
      <c r="G30" s="233"/>
      <c r="H30" s="233"/>
      <c r="I30" s="233"/>
      <c r="J30" s="233"/>
      <c r="K30" s="233"/>
      <c r="L30" s="233"/>
      <c r="M30" s="233"/>
    </row>
    <row r="31" spans="1:13" s="208" customFormat="1" ht="25.5" x14ac:dyDescent="0.2">
      <c r="A31" s="245">
        <v>3224</v>
      </c>
      <c r="B31" s="246" t="s">
        <v>98</v>
      </c>
      <c r="C31" s="247">
        <v>490</v>
      </c>
      <c r="D31" s="247">
        <v>49</v>
      </c>
      <c r="E31" s="233"/>
      <c r="F31" s="233">
        <v>49</v>
      </c>
      <c r="G31" s="233"/>
      <c r="H31" s="233"/>
      <c r="I31" s="233"/>
      <c r="J31" s="233"/>
      <c r="K31" s="233"/>
      <c r="L31" s="233"/>
      <c r="M31" s="233"/>
    </row>
    <row r="32" spans="1:13" s="208" customFormat="1" x14ac:dyDescent="0.2">
      <c r="A32" s="245">
        <v>3225</v>
      </c>
      <c r="B32" s="246" t="s">
        <v>99</v>
      </c>
      <c r="C32" s="247">
        <v>1000</v>
      </c>
      <c r="D32" s="247">
        <v>0</v>
      </c>
      <c r="E32" s="233">
        <v>0</v>
      </c>
      <c r="F32" s="233">
        <v>0</v>
      </c>
      <c r="G32" s="233"/>
      <c r="H32" s="233"/>
      <c r="I32" s="233"/>
      <c r="J32" s="233"/>
      <c r="K32" s="233"/>
      <c r="L32" s="233"/>
      <c r="M32" s="233"/>
    </row>
    <row r="33" spans="1:13" s="208" customFormat="1" ht="25.5" x14ac:dyDescent="0.2">
      <c r="A33" s="245">
        <v>3227</v>
      </c>
      <c r="B33" s="246" t="s">
        <v>100</v>
      </c>
      <c r="C33" s="247">
        <v>1000</v>
      </c>
      <c r="D33" s="247">
        <v>203</v>
      </c>
      <c r="E33" s="233"/>
      <c r="F33" s="233">
        <v>203</v>
      </c>
      <c r="G33" s="233"/>
      <c r="H33" s="233"/>
      <c r="I33" s="233"/>
      <c r="J33" s="233"/>
      <c r="K33" s="233"/>
      <c r="L33" s="233"/>
      <c r="M33" s="233"/>
    </row>
    <row r="34" spans="1:13" x14ac:dyDescent="0.2">
      <c r="A34" s="276">
        <v>323</v>
      </c>
      <c r="B34" s="243" t="s">
        <v>18</v>
      </c>
      <c r="C34" s="244">
        <v>41880</v>
      </c>
      <c r="D34" s="244">
        <v>27447</v>
      </c>
      <c r="E34" s="270">
        <v>0</v>
      </c>
      <c r="F34" s="270">
        <v>27447</v>
      </c>
      <c r="G34" s="232"/>
      <c r="H34" s="232"/>
      <c r="I34" s="232"/>
      <c r="J34" s="232"/>
      <c r="K34" s="232"/>
      <c r="L34" s="232"/>
      <c r="M34" s="232"/>
    </row>
    <row r="35" spans="1:13" s="208" customFormat="1" x14ac:dyDescent="0.2">
      <c r="A35" s="245">
        <v>3231</v>
      </c>
      <c r="B35" s="246" t="s">
        <v>101</v>
      </c>
      <c r="C35" s="247">
        <v>4300</v>
      </c>
      <c r="D35" s="247">
        <v>2671</v>
      </c>
      <c r="E35" s="251"/>
      <c r="F35" s="251">
        <v>2671</v>
      </c>
      <c r="G35" s="233"/>
      <c r="H35" s="233"/>
      <c r="I35" s="233"/>
      <c r="J35" s="233"/>
      <c r="K35" s="233"/>
      <c r="L35" s="233"/>
      <c r="M35" s="233"/>
    </row>
    <row r="36" spans="1:13" s="208" customFormat="1" ht="25.5" x14ac:dyDescent="0.2">
      <c r="A36" s="245">
        <v>3232</v>
      </c>
      <c r="B36" s="246" t="s">
        <v>102</v>
      </c>
      <c r="C36" s="247">
        <v>4000</v>
      </c>
      <c r="D36" s="247">
        <v>436</v>
      </c>
      <c r="E36" s="251"/>
      <c r="F36" s="251">
        <v>436</v>
      </c>
      <c r="G36" s="233"/>
      <c r="H36" s="233"/>
      <c r="I36" s="233"/>
      <c r="J36" s="233"/>
      <c r="K36" s="233"/>
      <c r="L36" s="233"/>
      <c r="M36" s="233"/>
    </row>
    <row r="37" spans="1:13" s="208" customFormat="1" x14ac:dyDescent="0.2">
      <c r="A37" s="245">
        <v>3233</v>
      </c>
      <c r="B37" s="246" t="s">
        <v>103</v>
      </c>
      <c r="C37" s="247">
        <v>1000</v>
      </c>
      <c r="D37" s="247">
        <v>0</v>
      </c>
      <c r="E37" s="251">
        <v>0</v>
      </c>
      <c r="F37" s="251">
        <v>0</v>
      </c>
      <c r="G37" s="233"/>
      <c r="H37" s="233"/>
      <c r="I37" s="233"/>
      <c r="J37" s="233"/>
      <c r="K37" s="233"/>
      <c r="L37" s="233"/>
      <c r="M37" s="233"/>
    </row>
    <row r="38" spans="1:13" s="208" customFormat="1" x14ac:dyDescent="0.2">
      <c r="A38" s="245">
        <v>3234</v>
      </c>
      <c r="B38" s="246" t="s">
        <v>104</v>
      </c>
      <c r="C38" s="247">
        <v>2280</v>
      </c>
      <c r="D38" s="247">
        <v>1032</v>
      </c>
      <c r="E38" s="251"/>
      <c r="F38" s="251">
        <v>1032</v>
      </c>
      <c r="G38" s="233"/>
      <c r="H38" s="233"/>
      <c r="I38" s="233"/>
      <c r="J38" s="233"/>
      <c r="K38" s="233"/>
      <c r="L38" s="233"/>
      <c r="M38" s="233"/>
    </row>
    <row r="39" spans="1:13" s="208" customFormat="1" x14ac:dyDescent="0.2">
      <c r="A39" s="245">
        <v>3237</v>
      </c>
      <c r="B39" s="246" t="s">
        <v>105</v>
      </c>
      <c r="C39" s="247">
        <v>27000</v>
      </c>
      <c r="D39" s="247">
        <v>23092</v>
      </c>
      <c r="E39" s="251"/>
      <c r="F39" s="251">
        <v>23092</v>
      </c>
      <c r="G39" s="233"/>
      <c r="H39" s="233"/>
      <c r="I39" s="233"/>
      <c r="J39" s="233"/>
      <c r="K39" s="233"/>
      <c r="L39" s="233"/>
      <c r="M39" s="233"/>
    </row>
    <row r="40" spans="1:13" s="208" customFormat="1" x14ac:dyDescent="0.2">
      <c r="A40" s="245">
        <v>3238</v>
      </c>
      <c r="B40" s="246" t="s">
        <v>106</v>
      </c>
      <c r="C40" s="247">
        <v>2500</v>
      </c>
      <c r="D40" s="247">
        <v>216</v>
      </c>
      <c r="E40" s="251"/>
      <c r="F40" s="251">
        <v>216</v>
      </c>
      <c r="G40" s="233"/>
      <c r="H40" s="233"/>
      <c r="I40" s="233"/>
      <c r="J40" s="233"/>
      <c r="K40" s="233"/>
      <c r="L40" s="233"/>
      <c r="M40" s="233"/>
    </row>
    <row r="41" spans="1:13" s="208" customFormat="1" x14ac:dyDescent="0.2">
      <c r="A41" s="245">
        <v>3239</v>
      </c>
      <c r="B41" s="246" t="s">
        <v>107</v>
      </c>
      <c r="C41" s="247">
        <v>800</v>
      </c>
      <c r="D41" s="247">
        <v>0</v>
      </c>
      <c r="E41" s="251">
        <v>0</v>
      </c>
      <c r="F41" s="251">
        <v>0</v>
      </c>
      <c r="G41" s="233"/>
      <c r="H41" s="233"/>
      <c r="I41" s="233"/>
      <c r="J41" s="233"/>
      <c r="K41" s="233"/>
      <c r="L41" s="233"/>
      <c r="M41" s="233"/>
    </row>
    <row r="42" spans="1:13" s="3" customFormat="1" x14ac:dyDescent="0.2">
      <c r="A42" s="276">
        <v>329</v>
      </c>
      <c r="B42" s="250" t="s">
        <v>59</v>
      </c>
      <c r="C42" s="244">
        <v>4900</v>
      </c>
      <c r="D42" s="244">
        <v>6025</v>
      </c>
      <c r="E42" s="232">
        <v>0</v>
      </c>
      <c r="F42" s="232">
        <v>6025</v>
      </c>
      <c r="G42" s="232"/>
      <c r="H42" s="232"/>
      <c r="I42" s="232"/>
      <c r="J42" s="232"/>
      <c r="K42" s="232"/>
      <c r="L42" s="232"/>
      <c r="M42" s="232"/>
    </row>
    <row r="43" spans="1:13" s="3" customFormat="1" x14ac:dyDescent="0.2">
      <c r="A43" s="245">
        <v>3292</v>
      </c>
      <c r="B43" s="224" t="s">
        <v>108</v>
      </c>
      <c r="C43" s="247">
        <v>1850</v>
      </c>
      <c r="D43" s="247">
        <v>697</v>
      </c>
      <c r="E43" s="233"/>
      <c r="F43" s="233">
        <v>697</v>
      </c>
      <c r="G43" s="233"/>
      <c r="H43" s="232"/>
      <c r="I43" s="232"/>
      <c r="J43" s="232"/>
      <c r="K43" s="232"/>
      <c r="L43" s="233"/>
      <c r="M43" s="233"/>
    </row>
    <row r="44" spans="1:13" s="3" customFormat="1" x14ac:dyDescent="0.2">
      <c r="A44" s="245">
        <v>3293</v>
      </c>
      <c r="B44" s="224" t="s">
        <v>109</v>
      </c>
      <c r="C44" s="247">
        <v>800</v>
      </c>
      <c r="D44" s="247">
        <v>159</v>
      </c>
      <c r="E44" s="233"/>
      <c r="F44" s="233">
        <v>159</v>
      </c>
      <c r="G44" s="233"/>
      <c r="H44" s="232"/>
      <c r="I44" s="232"/>
      <c r="J44" s="232"/>
      <c r="K44" s="232"/>
      <c r="L44" s="233"/>
      <c r="M44" s="233"/>
    </row>
    <row r="45" spans="1:13" s="3" customFormat="1" x14ac:dyDescent="0.2">
      <c r="A45" s="245">
        <v>3295</v>
      </c>
      <c r="B45" s="224" t="s">
        <v>110</v>
      </c>
      <c r="C45" s="247">
        <v>2250</v>
      </c>
      <c r="D45" s="247">
        <v>5169</v>
      </c>
      <c r="E45" s="233"/>
      <c r="F45" s="233">
        <v>5169</v>
      </c>
      <c r="G45" s="233"/>
      <c r="H45" s="232"/>
      <c r="I45" s="232"/>
      <c r="J45" s="232"/>
      <c r="K45" s="232"/>
      <c r="L45" s="233"/>
      <c r="M45" s="233"/>
    </row>
    <row r="46" spans="1:13" x14ac:dyDescent="0.2">
      <c r="A46" s="242">
        <v>34</v>
      </c>
      <c r="B46" s="243" t="s">
        <v>19</v>
      </c>
      <c r="C46" s="244">
        <f>SUM(C47)</f>
        <v>3900</v>
      </c>
      <c r="D46" s="244">
        <v>590</v>
      </c>
      <c r="E46" s="232">
        <f>SUM(E47)</f>
        <v>0</v>
      </c>
      <c r="F46" s="232">
        <f>SUM(F47)</f>
        <v>590</v>
      </c>
      <c r="G46" s="232">
        <f t="shared" ref="G46:K46" si="5">SUM(G48)</f>
        <v>0</v>
      </c>
      <c r="H46" s="232">
        <f t="shared" si="5"/>
        <v>0</v>
      </c>
      <c r="I46" s="232">
        <f t="shared" si="5"/>
        <v>0</v>
      </c>
      <c r="J46" s="232">
        <f t="shared" si="5"/>
        <v>0</v>
      </c>
      <c r="K46" s="232">
        <f t="shared" si="5"/>
        <v>0</v>
      </c>
      <c r="L46" s="233">
        <v>4002</v>
      </c>
      <c r="M46" s="233">
        <v>4002</v>
      </c>
    </row>
    <row r="47" spans="1:13" s="208" customFormat="1" x14ac:dyDescent="0.2">
      <c r="A47" s="276">
        <v>343</v>
      </c>
      <c r="B47" s="243" t="s">
        <v>20</v>
      </c>
      <c r="C47" s="244">
        <v>3900</v>
      </c>
      <c r="D47" s="244">
        <v>590</v>
      </c>
      <c r="E47" s="232">
        <v>0</v>
      </c>
      <c r="F47" s="232">
        <v>590</v>
      </c>
      <c r="G47" s="232"/>
      <c r="H47" s="232"/>
      <c r="I47" s="232"/>
      <c r="J47" s="232"/>
      <c r="K47" s="232"/>
      <c r="L47" s="232"/>
      <c r="M47" s="232"/>
    </row>
    <row r="48" spans="1:13" ht="25.5" x14ac:dyDescent="0.2">
      <c r="A48" s="224">
        <v>3431</v>
      </c>
      <c r="B48" s="246" t="s">
        <v>111</v>
      </c>
      <c r="C48" s="247">
        <v>3900</v>
      </c>
      <c r="D48" s="269">
        <v>590</v>
      </c>
      <c r="E48" s="224">
        <v>0</v>
      </c>
      <c r="F48" s="224">
        <v>590</v>
      </c>
      <c r="G48" s="233"/>
      <c r="H48" s="233"/>
      <c r="I48" s="233"/>
      <c r="J48" s="233"/>
      <c r="K48" s="233"/>
      <c r="L48" s="233"/>
      <c r="M48" s="233"/>
    </row>
    <row r="49" spans="1:13" ht="27.75" customHeight="1" x14ac:dyDescent="0.25">
      <c r="A49" s="330" t="s">
        <v>62</v>
      </c>
      <c r="B49" s="331"/>
      <c r="C49" s="267">
        <f>C50</f>
        <v>7375</v>
      </c>
      <c r="D49" s="267">
        <v>0</v>
      </c>
      <c r="E49" s="267">
        <v>0</v>
      </c>
      <c r="F49" s="267">
        <v>0</v>
      </c>
      <c r="G49" s="267">
        <v>0</v>
      </c>
      <c r="H49" s="267">
        <v>0</v>
      </c>
      <c r="I49" s="267">
        <v>0</v>
      </c>
      <c r="J49" s="267">
        <v>0</v>
      </c>
      <c r="K49" s="267">
        <v>0</v>
      </c>
      <c r="L49" s="255">
        <v>400</v>
      </c>
      <c r="M49" s="255">
        <v>400</v>
      </c>
    </row>
    <row r="50" spans="1:13" ht="25.5" x14ac:dyDescent="0.2">
      <c r="A50" s="242">
        <v>42</v>
      </c>
      <c r="B50" s="243" t="s">
        <v>51</v>
      </c>
      <c r="C50" s="244">
        <v>7375</v>
      </c>
      <c r="D50" s="244">
        <v>0</v>
      </c>
      <c r="E50" s="232">
        <f>SUM(E51:E53)</f>
        <v>0</v>
      </c>
      <c r="F50" s="232">
        <f t="shared" ref="F50:K50" si="6">SUM(F51:F54)</f>
        <v>0</v>
      </c>
      <c r="G50" s="232">
        <f t="shared" si="6"/>
        <v>0</v>
      </c>
      <c r="H50" s="232">
        <f t="shared" si="6"/>
        <v>0</v>
      </c>
      <c r="I50" s="232">
        <f t="shared" si="6"/>
        <v>0</v>
      </c>
      <c r="J50" s="232">
        <f t="shared" si="6"/>
        <v>0</v>
      </c>
      <c r="K50" s="232">
        <f t="shared" si="6"/>
        <v>0</v>
      </c>
      <c r="L50" s="233">
        <v>400</v>
      </c>
      <c r="M50" s="233">
        <v>400</v>
      </c>
    </row>
    <row r="51" spans="1:13" x14ac:dyDescent="0.2">
      <c r="A51" s="276">
        <v>422</v>
      </c>
      <c r="B51" s="243" t="s">
        <v>52</v>
      </c>
      <c r="C51" s="244">
        <v>7000</v>
      </c>
      <c r="D51" s="244">
        <v>0</v>
      </c>
      <c r="E51" s="232">
        <v>0</v>
      </c>
      <c r="F51" s="270">
        <v>0</v>
      </c>
      <c r="G51" s="250"/>
      <c r="H51" s="250"/>
      <c r="I51" s="250"/>
      <c r="J51" s="250"/>
      <c r="K51" s="250"/>
      <c r="L51" s="232"/>
      <c r="M51" s="232"/>
    </row>
    <row r="52" spans="1:13" s="208" customFormat="1" x14ac:dyDescent="0.2">
      <c r="A52" s="245">
        <v>4221</v>
      </c>
      <c r="B52" s="246" t="s">
        <v>112</v>
      </c>
      <c r="C52" s="247">
        <v>7000</v>
      </c>
      <c r="D52" s="247">
        <v>0</v>
      </c>
      <c r="E52" s="233">
        <v>0</v>
      </c>
      <c r="F52" s="251">
        <v>0</v>
      </c>
      <c r="G52" s="250"/>
      <c r="H52" s="250"/>
      <c r="I52" s="250"/>
      <c r="J52" s="250"/>
      <c r="K52" s="250"/>
      <c r="L52" s="233"/>
      <c r="M52" s="233"/>
    </row>
    <row r="53" spans="1:13" s="208" customFormat="1" x14ac:dyDescent="0.2">
      <c r="A53" s="276">
        <v>426</v>
      </c>
      <c r="B53" s="243" t="s">
        <v>50</v>
      </c>
      <c r="C53" s="244">
        <v>375</v>
      </c>
      <c r="D53" s="244">
        <v>0</v>
      </c>
      <c r="E53" s="232">
        <v>0</v>
      </c>
      <c r="F53" s="270"/>
      <c r="G53" s="250"/>
      <c r="H53" s="250"/>
      <c r="I53" s="250"/>
      <c r="J53" s="250"/>
      <c r="K53" s="250"/>
      <c r="L53" s="232"/>
      <c r="M53" s="232"/>
    </row>
    <row r="54" spans="1:13" ht="14.25" customHeight="1" x14ac:dyDescent="0.2">
      <c r="A54" s="224">
        <v>4262</v>
      </c>
      <c r="B54" s="224" t="s">
        <v>113</v>
      </c>
      <c r="C54" s="269">
        <v>375</v>
      </c>
      <c r="D54" s="269">
        <v>0</v>
      </c>
      <c r="E54" s="224">
        <v>0</v>
      </c>
      <c r="F54" s="233">
        <v>0</v>
      </c>
      <c r="G54" s="250"/>
      <c r="H54" s="250"/>
      <c r="I54" s="250"/>
      <c r="J54" s="250"/>
      <c r="K54" s="250"/>
      <c r="L54" s="233"/>
      <c r="M54" s="233"/>
    </row>
    <row r="55" spans="1:13" x14ac:dyDescent="0.2">
      <c r="A55" s="252" t="s">
        <v>64</v>
      </c>
      <c r="B55" s="272"/>
      <c r="C55" s="267">
        <f>C56</f>
        <v>0</v>
      </c>
      <c r="D55" s="267">
        <v>0</v>
      </c>
      <c r="E55" s="267">
        <v>0</v>
      </c>
      <c r="F55" s="267">
        <v>0</v>
      </c>
      <c r="G55" s="267">
        <v>0</v>
      </c>
      <c r="H55" s="267">
        <v>0</v>
      </c>
      <c r="I55" s="267">
        <v>0</v>
      </c>
      <c r="J55" s="267">
        <v>0</v>
      </c>
      <c r="K55" s="267">
        <v>0</v>
      </c>
      <c r="L55" s="267">
        <v>0</v>
      </c>
      <c r="M55" s="267">
        <v>0</v>
      </c>
    </row>
    <row r="56" spans="1:13" ht="25.5" x14ac:dyDescent="0.2">
      <c r="A56" s="242">
        <v>45</v>
      </c>
      <c r="B56" s="243" t="s">
        <v>65</v>
      </c>
      <c r="C56" s="244">
        <v>0</v>
      </c>
      <c r="D56" s="244">
        <v>0</v>
      </c>
      <c r="E56" s="232">
        <v>0</v>
      </c>
      <c r="F56" s="232">
        <f t="shared" ref="F56:K56" si="7">SUM(F57:F57)</f>
        <v>0</v>
      </c>
      <c r="G56" s="232">
        <f t="shared" si="7"/>
        <v>0</v>
      </c>
      <c r="H56" s="232">
        <f t="shared" si="7"/>
        <v>0</v>
      </c>
      <c r="I56" s="232">
        <f t="shared" si="7"/>
        <v>0</v>
      </c>
      <c r="J56" s="232">
        <f t="shared" si="7"/>
        <v>0</v>
      </c>
      <c r="K56" s="232">
        <f t="shared" si="7"/>
        <v>0</v>
      </c>
      <c r="L56" s="233"/>
      <c r="M56" s="233"/>
    </row>
    <row r="57" spans="1:13" ht="25.5" x14ac:dyDescent="0.2">
      <c r="A57" s="245">
        <v>45111</v>
      </c>
      <c r="B57" s="246" t="s">
        <v>66</v>
      </c>
      <c r="C57" s="247">
        <v>0</v>
      </c>
      <c r="D57" s="247">
        <v>0</v>
      </c>
      <c r="E57" s="233">
        <v>0</v>
      </c>
      <c r="F57" s="233">
        <v>0</v>
      </c>
      <c r="G57" s="250"/>
      <c r="H57" s="250"/>
      <c r="I57" s="250"/>
      <c r="J57" s="250"/>
      <c r="K57" s="250"/>
      <c r="L57" s="233"/>
      <c r="M57" s="233"/>
    </row>
    <row r="58" spans="1:13" s="3" customFormat="1" ht="27.75" customHeight="1" x14ac:dyDescent="0.2">
      <c r="A58" s="256">
        <v>1026</v>
      </c>
      <c r="B58" s="257" t="s">
        <v>54</v>
      </c>
      <c r="C58" s="275">
        <f>SUM(C60,C98)</f>
        <v>402332</v>
      </c>
      <c r="D58" s="275">
        <f t="shared" ref="D58:K58" si="8">SUM(D60,D98)</f>
        <v>183717</v>
      </c>
      <c r="E58" s="275">
        <f t="shared" si="8"/>
        <v>160634</v>
      </c>
      <c r="F58" s="275">
        <f t="shared" si="8"/>
        <v>0</v>
      </c>
      <c r="G58" s="275">
        <f t="shared" si="8"/>
        <v>1900.45</v>
      </c>
      <c r="H58" s="275">
        <f t="shared" si="8"/>
        <v>20235</v>
      </c>
      <c r="I58" s="275">
        <v>948</v>
      </c>
      <c r="J58" s="275">
        <f t="shared" si="8"/>
        <v>0</v>
      </c>
      <c r="K58" s="275">
        <f t="shared" si="8"/>
        <v>0</v>
      </c>
      <c r="L58" s="263">
        <f>SUM(L60,L98)</f>
        <v>409404</v>
      </c>
      <c r="M58" s="263">
        <f>SUM(M60,M98)</f>
        <v>409854</v>
      </c>
    </row>
    <row r="59" spans="1:13" s="3" customFormat="1" ht="12.75" customHeight="1" x14ac:dyDescent="0.2">
      <c r="A59" s="320" t="s">
        <v>55</v>
      </c>
      <c r="B59" s="321"/>
      <c r="C59" s="264"/>
      <c r="D59" s="264"/>
      <c r="E59" s="264"/>
      <c r="F59" s="264"/>
      <c r="G59" s="264"/>
      <c r="H59" s="264"/>
      <c r="I59" s="264"/>
      <c r="J59" s="264"/>
      <c r="K59" s="265"/>
      <c r="L59" s="274"/>
      <c r="M59" s="274"/>
    </row>
    <row r="60" spans="1:13" s="3" customFormat="1" ht="16.5" customHeight="1" x14ac:dyDescent="0.2">
      <c r="A60" s="240" t="s">
        <v>56</v>
      </c>
      <c r="B60" s="273"/>
      <c r="C60" s="267">
        <f>SUM(C95,C68,C61)</f>
        <v>360357</v>
      </c>
      <c r="D60" s="267">
        <f t="shared" ref="D60:K60" si="9">SUM(D95,D68,D61)</f>
        <v>162528</v>
      </c>
      <c r="E60" s="267">
        <f t="shared" si="9"/>
        <v>160634</v>
      </c>
      <c r="F60" s="267">
        <f t="shared" si="9"/>
        <v>0</v>
      </c>
      <c r="G60" s="267">
        <f t="shared" si="9"/>
        <v>1894</v>
      </c>
      <c r="H60" s="267">
        <f t="shared" si="9"/>
        <v>0</v>
      </c>
      <c r="I60" s="267">
        <v>948</v>
      </c>
      <c r="J60" s="267">
        <f t="shared" si="9"/>
        <v>0</v>
      </c>
      <c r="K60" s="267">
        <f t="shared" si="9"/>
        <v>0</v>
      </c>
      <c r="L60" s="241">
        <f>SUM(L61:L97)</f>
        <v>368304</v>
      </c>
      <c r="M60" s="241">
        <f>SUM(M61:M97)</f>
        <v>368754</v>
      </c>
    </row>
    <row r="61" spans="1:13" s="3" customFormat="1" ht="12.75" customHeight="1" x14ac:dyDescent="0.2">
      <c r="A61" s="242">
        <v>31</v>
      </c>
      <c r="B61" s="243" t="s">
        <v>11</v>
      </c>
      <c r="C61" s="244">
        <f>SUM(C66,C64,C62)</f>
        <v>267271</v>
      </c>
      <c r="D61" s="244">
        <f t="shared" ref="D61:K61" si="10">SUM(D66,D64,D62)</f>
        <v>131557</v>
      </c>
      <c r="E61" s="270">
        <f t="shared" si="10"/>
        <v>131557</v>
      </c>
      <c r="F61" s="270">
        <f t="shared" si="10"/>
        <v>0</v>
      </c>
      <c r="G61" s="270">
        <f t="shared" si="10"/>
        <v>0</v>
      </c>
      <c r="H61" s="270">
        <f t="shared" si="10"/>
        <v>0</v>
      </c>
      <c r="I61" s="270">
        <f t="shared" si="10"/>
        <v>0</v>
      </c>
      <c r="J61" s="270">
        <f t="shared" si="10"/>
        <v>0</v>
      </c>
      <c r="K61" s="270">
        <f t="shared" si="10"/>
        <v>0</v>
      </c>
      <c r="L61" s="233">
        <v>272372</v>
      </c>
      <c r="M61" s="233">
        <v>273473</v>
      </c>
    </row>
    <row r="62" spans="1:13" s="3" customFormat="1" ht="12.75" customHeight="1" x14ac:dyDescent="0.2">
      <c r="A62" s="276">
        <v>311</v>
      </c>
      <c r="B62" s="243" t="s">
        <v>12</v>
      </c>
      <c r="C62" s="244">
        <v>216027</v>
      </c>
      <c r="D62" s="244">
        <v>107946</v>
      </c>
      <c r="E62" s="232">
        <v>107946</v>
      </c>
      <c r="F62" s="232"/>
      <c r="G62" s="232">
        <v>0</v>
      </c>
      <c r="H62" s="232"/>
      <c r="I62" s="232"/>
      <c r="J62" s="232"/>
      <c r="K62" s="232"/>
      <c r="L62" s="232"/>
      <c r="M62" s="232"/>
    </row>
    <row r="63" spans="1:13" s="3" customFormat="1" ht="12.75" customHeight="1" x14ac:dyDescent="0.2">
      <c r="A63" s="245">
        <v>3111</v>
      </c>
      <c r="B63" s="246" t="s">
        <v>90</v>
      </c>
      <c r="C63" s="247">
        <v>216027</v>
      </c>
      <c r="D63" s="247">
        <v>107946</v>
      </c>
      <c r="E63" s="233">
        <v>107946</v>
      </c>
      <c r="F63" s="233"/>
      <c r="G63" s="233"/>
      <c r="H63" s="233"/>
      <c r="I63" s="233"/>
      <c r="J63" s="233"/>
      <c r="K63" s="233"/>
      <c r="L63" s="233"/>
      <c r="M63" s="233"/>
    </row>
    <row r="64" spans="1:13" s="3" customFormat="1" ht="12.75" customHeight="1" x14ac:dyDescent="0.2">
      <c r="A64" s="276">
        <v>312</v>
      </c>
      <c r="B64" s="243" t="s">
        <v>13</v>
      </c>
      <c r="C64" s="244">
        <v>15600</v>
      </c>
      <c r="D64" s="244">
        <v>5800</v>
      </c>
      <c r="E64" s="232">
        <v>5800</v>
      </c>
      <c r="F64" s="232"/>
      <c r="G64" s="232">
        <v>0</v>
      </c>
      <c r="H64" s="232"/>
      <c r="I64" s="232"/>
      <c r="J64" s="232"/>
      <c r="K64" s="232"/>
      <c r="L64" s="232"/>
      <c r="M64" s="232"/>
    </row>
    <row r="65" spans="1:17" s="3" customFormat="1" ht="12.75" customHeight="1" x14ac:dyDescent="0.2">
      <c r="A65" s="245">
        <v>3121</v>
      </c>
      <c r="B65" s="246" t="s">
        <v>13</v>
      </c>
      <c r="C65" s="247">
        <v>15600</v>
      </c>
      <c r="D65" s="247">
        <v>5800</v>
      </c>
      <c r="E65" s="233">
        <v>5800</v>
      </c>
      <c r="F65" s="233"/>
      <c r="G65" s="233"/>
      <c r="H65" s="233"/>
      <c r="I65" s="233"/>
      <c r="J65" s="233"/>
      <c r="K65" s="233"/>
      <c r="L65" s="233"/>
      <c r="M65" s="233"/>
    </row>
    <row r="66" spans="1:17" s="3" customFormat="1" ht="12.75" customHeight="1" x14ac:dyDescent="0.2">
      <c r="A66" s="276">
        <v>313</v>
      </c>
      <c r="B66" s="243" t="s">
        <v>14</v>
      </c>
      <c r="C66" s="244">
        <v>35644</v>
      </c>
      <c r="D66" s="244">
        <v>17811</v>
      </c>
      <c r="E66" s="232">
        <v>17811</v>
      </c>
      <c r="F66" s="232"/>
      <c r="G66" s="232">
        <v>0</v>
      </c>
      <c r="H66" s="232"/>
      <c r="I66" s="232"/>
      <c r="J66" s="232"/>
      <c r="K66" s="232"/>
      <c r="L66" s="232"/>
      <c r="M66" s="232"/>
    </row>
    <row r="67" spans="1:17" s="3" customFormat="1" ht="28.5" customHeight="1" x14ac:dyDescent="0.2">
      <c r="A67" s="245">
        <v>3132</v>
      </c>
      <c r="B67" s="246" t="s">
        <v>91</v>
      </c>
      <c r="C67" s="247">
        <v>35644</v>
      </c>
      <c r="D67" s="247">
        <v>17811</v>
      </c>
      <c r="E67" s="233">
        <v>17811</v>
      </c>
      <c r="F67" s="233"/>
      <c r="G67" s="233"/>
      <c r="H67" s="233"/>
      <c r="I67" s="233"/>
      <c r="J67" s="233"/>
      <c r="K67" s="233"/>
      <c r="L67" s="233"/>
      <c r="M67" s="233"/>
    </row>
    <row r="68" spans="1:17" s="3" customFormat="1" ht="12.75" customHeight="1" x14ac:dyDescent="0.2">
      <c r="A68" s="242">
        <v>32</v>
      </c>
      <c r="B68" s="243" t="s">
        <v>15</v>
      </c>
      <c r="C68" s="244">
        <f>SUM(C90,C88,C81,C74,C69)</f>
        <v>91986</v>
      </c>
      <c r="D68" s="244">
        <f t="shared" ref="D68:K68" si="11">SUM(D90,D88,D81,D74,D69)</f>
        <v>30380</v>
      </c>
      <c r="E68" s="270">
        <f t="shared" si="11"/>
        <v>28486</v>
      </c>
      <c r="F68" s="270">
        <f t="shared" si="11"/>
        <v>0</v>
      </c>
      <c r="G68" s="270">
        <f t="shared" si="11"/>
        <v>1894</v>
      </c>
      <c r="H68" s="270">
        <f t="shared" si="11"/>
        <v>0</v>
      </c>
      <c r="I68" s="270">
        <f t="shared" si="11"/>
        <v>0</v>
      </c>
      <c r="J68" s="270">
        <f t="shared" si="11"/>
        <v>0</v>
      </c>
      <c r="K68" s="270">
        <f t="shared" si="11"/>
        <v>0</v>
      </c>
      <c r="L68" s="233">
        <v>94730</v>
      </c>
      <c r="M68" s="233">
        <v>94080</v>
      </c>
      <c r="Q68" s="165"/>
    </row>
    <row r="69" spans="1:17" s="3" customFormat="1" x14ac:dyDescent="0.2">
      <c r="A69" s="276">
        <v>321</v>
      </c>
      <c r="B69" s="243" t="s">
        <v>16</v>
      </c>
      <c r="C69" s="244">
        <v>28376</v>
      </c>
      <c r="D69" s="244">
        <f>SUM(E69:G69)</f>
        <v>10616</v>
      </c>
      <c r="E69" s="270">
        <v>10398</v>
      </c>
      <c r="F69" s="270"/>
      <c r="G69" s="270">
        <v>218</v>
      </c>
      <c r="H69" s="232"/>
      <c r="I69" s="232"/>
      <c r="J69" s="232"/>
      <c r="K69" s="232"/>
      <c r="L69" s="232"/>
      <c r="M69" s="232"/>
      <c r="P69" s="163"/>
      <c r="Q69" s="165"/>
    </row>
    <row r="70" spans="1:17" s="3" customFormat="1" x14ac:dyDescent="0.2">
      <c r="A70" s="245">
        <v>3211</v>
      </c>
      <c r="B70" s="246" t="s">
        <v>92</v>
      </c>
      <c r="C70" s="247">
        <v>2500</v>
      </c>
      <c r="D70" s="247">
        <v>218</v>
      </c>
      <c r="E70" s="251"/>
      <c r="F70" s="251"/>
      <c r="G70" s="251">
        <v>218</v>
      </c>
      <c r="H70" s="233"/>
      <c r="I70" s="233"/>
      <c r="J70" s="233"/>
      <c r="K70" s="233"/>
      <c r="L70" s="233"/>
      <c r="M70" s="233"/>
      <c r="P70" s="238"/>
      <c r="Q70" s="239"/>
    </row>
    <row r="71" spans="1:17" s="3" customFormat="1" x14ac:dyDescent="0.2">
      <c r="A71" s="245">
        <v>3212</v>
      </c>
      <c r="B71" s="246" t="s">
        <v>93</v>
      </c>
      <c r="C71" s="247">
        <v>15576</v>
      </c>
      <c r="D71" s="247">
        <v>7948</v>
      </c>
      <c r="E71" s="251">
        <v>7948</v>
      </c>
      <c r="F71" s="251"/>
      <c r="G71" s="251"/>
      <c r="H71" s="233"/>
      <c r="I71" s="233"/>
      <c r="J71" s="233"/>
      <c r="K71" s="233"/>
      <c r="L71" s="233"/>
      <c r="M71" s="233"/>
      <c r="P71" s="238"/>
      <c r="Q71" s="239"/>
    </row>
    <row r="72" spans="1:17" s="3" customFormat="1" x14ac:dyDescent="0.2">
      <c r="A72" s="245">
        <v>3213</v>
      </c>
      <c r="B72" s="246" t="s">
        <v>94</v>
      </c>
      <c r="C72" s="247">
        <v>4300</v>
      </c>
      <c r="D72" s="247">
        <v>2450</v>
      </c>
      <c r="E72" s="251">
        <v>2450</v>
      </c>
      <c r="F72" s="251"/>
      <c r="G72" s="251"/>
      <c r="H72" s="233"/>
      <c r="I72" s="233"/>
      <c r="J72" s="233"/>
      <c r="K72" s="233"/>
      <c r="L72" s="233"/>
      <c r="M72" s="233"/>
      <c r="P72" s="238"/>
      <c r="Q72" s="239"/>
    </row>
    <row r="73" spans="1:17" s="3" customFormat="1" ht="15.75" customHeight="1" x14ac:dyDescent="0.2">
      <c r="A73" s="245">
        <v>3214</v>
      </c>
      <c r="B73" s="246" t="s">
        <v>95</v>
      </c>
      <c r="C73" s="247">
        <v>6000</v>
      </c>
      <c r="D73" s="247">
        <v>0</v>
      </c>
      <c r="E73" s="251"/>
      <c r="F73" s="251"/>
      <c r="G73" s="251"/>
      <c r="H73" s="233"/>
      <c r="I73" s="233"/>
      <c r="J73" s="233"/>
      <c r="K73" s="233"/>
      <c r="L73" s="233"/>
      <c r="M73" s="233"/>
      <c r="P73" s="238"/>
      <c r="Q73" s="239"/>
    </row>
    <row r="74" spans="1:17" s="3" customFormat="1" x14ac:dyDescent="0.2">
      <c r="A74" s="276">
        <v>322</v>
      </c>
      <c r="B74" s="243" t="s">
        <v>17</v>
      </c>
      <c r="C74" s="244">
        <v>29900</v>
      </c>
      <c r="D74" s="244">
        <f t="shared" ref="D74:D90" si="12">SUM(E74:G74)</f>
        <v>11323</v>
      </c>
      <c r="E74" s="270">
        <v>9647</v>
      </c>
      <c r="F74" s="270"/>
      <c r="G74" s="270">
        <v>1676</v>
      </c>
      <c r="H74" s="232"/>
      <c r="I74" s="232"/>
      <c r="J74" s="232"/>
      <c r="K74" s="232"/>
      <c r="L74" s="232"/>
      <c r="M74" s="232"/>
      <c r="P74" s="164"/>
    </row>
    <row r="75" spans="1:17" s="3" customFormat="1" ht="25.5" x14ac:dyDescent="0.2">
      <c r="A75" s="245">
        <v>3221</v>
      </c>
      <c r="B75" s="246" t="s">
        <v>96</v>
      </c>
      <c r="C75" s="247">
        <v>10500</v>
      </c>
      <c r="D75" s="247">
        <v>3822</v>
      </c>
      <c r="E75" s="251">
        <v>3021</v>
      </c>
      <c r="F75" s="251"/>
      <c r="G75" s="251">
        <v>801</v>
      </c>
      <c r="H75" s="233"/>
      <c r="I75" s="233"/>
      <c r="J75" s="233"/>
      <c r="K75" s="233"/>
      <c r="L75" s="233"/>
      <c r="M75" s="233"/>
      <c r="P75" s="239"/>
    </row>
    <row r="76" spans="1:17" s="3" customFormat="1" x14ac:dyDescent="0.2">
      <c r="A76" s="245">
        <v>3222</v>
      </c>
      <c r="B76" s="246" t="s">
        <v>117</v>
      </c>
      <c r="C76" s="247">
        <v>2500</v>
      </c>
      <c r="D76" s="247">
        <v>875</v>
      </c>
      <c r="E76" s="251"/>
      <c r="F76" s="251"/>
      <c r="G76" s="251">
        <v>875</v>
      </c>
      <c r="H76" s="233"/>
      <c r="I76" s="233"/>
      <c r="J76" s="233"/>
      <c r="K76" s="233"/>
      <c r="L76" s="233"/>
      <c r="M76" s="233"/>
      <c r="P76" s="239"/>
    </row>
    <row r="77" spans="1:17" s="3" customFormat="1" x14ac:dyDescent="0.2">
      <c r="A77" s="245">
        <v>3223</v>
      </c>
      <c r="B77" s="246" t="s">
        <v>97</v>
      </c>
      <c r="C77" s="247">
        <v>13200</v>
      </c>
      <c r="D77" s="247">
        <v>6374</v>
      </c>
      <c r="E77" s="251">
        <v>6374</v>
      </c>
      <c r="F77" s="251"/>
      <c r="G77" s="251"/>
      <c r="H77" s="233"/>
      <c r="I77" s="233"/>
      <c r="J77" s="233"/>
      <c r="K77" s="233"/>
      <c r="L77" s="233"/>
      <c r="M77" s="233"/>
      <c r="P77" s="239"/>
    </row>
    <row r="78" spans="1:17" s="3" customFormat="1" ht="25.5" x14ac:dyDescent="0.2">
      <c r="A78" s="245">
        <v>3224</v>
      </c>
      <c r="B78" s="246" t="s">
        <v>98</v>
      </c>
      <c r="C78" s="247">
        <v>700</v>
      </c>
      <c r="D78" s="247">
        <v>49</v>
      </c>
      <c r="E78" s="251">
        <v>49</v>
      </c>
      <c r="F78" s="251"/>
      <c r="G78" s="251"/>
      <c r="H78" s="233"/>
      <c r="I78" s="233"/>
      <c r="J78" s="233"/>
      <c r="K78" s="233"/>
      <c r="L78" s="233"/>
      <c r="M78" s="233"/>
      <c r="P78" s="239"/>
    </row>
    <row r="79" spans="1:17" s="3" customFormat="1" x14ac:dyDescent="0.2">
      <c r="A79" s="245">
        <v>3225</v>
      </c>
      <c r="B79" s="246" t="s">
        <v>99</v>
      </c>
      <c r="C79" s="247">
        <v>2000</v>
      </c>
      <c r="D79" s="247">
        <v>0</v>
      </c>
      <c r="E79" s="251">
        <v>0</v>
      </c>
      <c r="F79" s="251">
        <v>0</v>
      </c>
      <c r="G79" s="251"/>
      <c r="H79" s="233"/>
      <c r="I79" s="233"/>
      <c r="J79" s="233"/>
      <c r="K79" s="233"/>
      <c r="L79" s="233"/>
      <c r="M79" s="233"/>
      <c r="P79" s="239"/>
    </row>
    <row r="80" spans="1:17" s="3" customFormat="1" ht="25.5" x14ac:dyDescent="0.2">
      <c r="A80" s="245">
        <v>3227</v>
      </c>
      <c r="B80" s="246" t="s">
        <v>100</v>
      </c>
      <c r="C80" s="247">
        <v>1000</v>
      </c>
      <c r="D80" s="247">
        <v>203</v>
      </c>
      <c r="E80" s="251">
        <v>203</v>
      </c>
      <c r="F80" s="251"/>
      <c r="G80" s="251"/>
      <c r="H80" s="233"/>
      <c r="I80" s="233"/>
      <c r="J80" s="233"/>
      <c r="K80" s="233"/>
      <c r="L80" s="233"/>
      <c r="M80" s="233"/>
      <c r="P80" s="239"/>
    </row>
    <row r="81" spans="1:18" s="3" customFormat="1" x14ac:dyDescent="0.2">
      <c r="A81" s="276">
        <v>323</v>
      </c>
      <c r="B81" s="243" t="s">
        <v>18</v>
      </c>
      <c r="C81" s="244">
        <v>26780</v>
      </c>
      <c r="D81" s="244">
        <f t="shared" si="12"/>
        <v>7218</v>
      </c>
      <c r="E81" s="270">
        <v>7218</v>
      </c>
      <c r="F81" s="270">
        <v>0</v>
      </c>
      <c r="G81" s="270">
        <v>0</v>
      </c>
      <c r="H81" s="232"/>
      <c r="I81" s="232"/>
      <c r="J81" s="232"/>
      <c r="K81" s="232"/>
      <c r="L81" s="232"/>
      <c r="M81" s="232"/>
      <c r="R81" s="166"/>
    </row>
    <row r="82" spans="1:18" s="3" customFormat="1" x14ac:dyDescent="0.2">
      <c r="A82" s="245">
        <v>3231</v>
      </c>
      <c r="B82" s="246" t="s">
        <v>101</v>
      </c>
      <c r="C82" s="247">
        <v>4300</v>
      </c>
      <c r="D82" s="247">
        <v>1998</v>
      </c>
      <c r="E82" s="251">
        <v>1998</v>
      </c>
      <c r="F82" s="251"/>
      <c r="G82" s="251"/>
      <c r="H82" s="233"/>
      <c r="I82" s="233"/>
      <c r="J82" s="233"/>
      <c r="K82" s="233"/>
      <c r="L82" s="233"/>
      <c r="M82" s="233"/>
      <c r="R82" s="239"/>
    </row>
    <row r="83" spans="1:18" s="3" customFormat="1" ht="25.5" x14ac:dyDescent="0.2">
      <c r="A83" s="245">
        <v>3232</v>
      </c>
      <c r="B83" s="246" t="s">
        <v>102</v>
      </c>
      <c r="C83" s="247">
        <v>7400</v>
      </c>
      <c r="D83" s="247">
        <v>436</v>
      </c>
      <c r="E83" s="251">
        <v>436</v>
      </c>
      <c r="F83" s="251"/>
      <c r="G83" s="251"/>
      <c r="H83" s="233"/>
      <c r="I83" s="233"/>
      <c r="J83" s="233"/>
      <c r="K83" s="233"/>
      <c r="L83" s="233"/>
      <c r="M83" s="233"/>
      <c r="R83" s="239"/>
    </row>
    <row r="84" spans="1:18" s="3" customFormat="1" x14ac:dyDescent="0.2">
      <c r="A84" s="245">
        <v>3234</v>
      </c>
      <c r="B84" s="246" t="s">
        <v>104</v>
      </c>
      <c r="C84" s="247">
        <v>3080</v>
      </c>
      <c r="D84" s="247">
        <v>1318</v>
      </c>
      <c r="E84" s="251">
        <v>1318</v>
      </c>
      <c r="F84" s="251"/>
      <c r="G84" s="251"/>
      <c r="H84" s="233"/>
      <c r="I84" s="233"/>
      <c r="J84" s="233"/>
      <c r="K84" s="233"/>
      <c r="L84" s="233"/>
      <c r="M84" s="233"/>
      <c r="R84" s="239"/>
    </row>
    <row r="85" spans="1:18" s="3" customFormat="1" x14ac:dyDescent="0.2">
      <c r="A85" s="245">
        <v>3237</v>
      </c>
      <c r="B85" s="246" t="s">
        <v>105</v>
      </c>
      <c r="C85" s="247">
        <v>4000</v>
      </c>
      <c r="D85" s="247">
        <v>0</v>
      </c>
      <c r="E85" s="251">
        <v>0</v>
      </c>
      <c r="F85" s="251"/>
      <c r="G85" s="251"/>
      <c r="H85" s="233"/>
      <c r="I85" s="233"/>
      <c r="J85" s="233"/>
      <c r="K85" s="233"/>
      <c r="L85" s="233"/>
      <c r="M85" s="233"/>
      <c r="R85" s="239"/>
    </row>
    <row r="86" spans="1:18" s="3" customFormat="1" x14ac:dyDescent="0.2">
      <c r="A86" s="245">
        <v>3238</v>
      </c>
      <c r="B86" s="246" t="s">
        <v>106</v>
      </c>
      <c r="C86" s="247">
        <v>3000</v>
      </c>
      <c r="D86" s="247">
        <v>966</v>
      </c>
      <c r="E86" s="251">
        <v>966</v>
      </c>
      <c r="F86" s="251"/>
      <c r="G86" s="251"/>
      <c r="H86" s="233"/>
      <c r="I86" s="233"/>
      <c r="J86" s="233"/>
      <c r="K86" s="233"/>
      <c r="L86" s="233"/>
      <c r="M86" s="233"/>
      <c r="R86" s="239"/>
    </row>
    <row r="87" spans="1:18" s="3" customFormat="1" x14ac:dyDescent="0.2">
      <c r="A87" s="245">
        <v>3239</v>
      </c>
      <c r="B87" s="246" t="s">
        <v>107</v>
      </c>
      <c r="C87" s="247">
        <v>5000</v>
      </c>
      <c r="D87" s="247">
        <v>2500</v>
      </c>
      <c r="E87" s="251">
        <v>2500</v>
      </c>
      <c r="F87" s="251"/>
      <c r="G87" s="251"/>
      <c r="H87" s="233"/>
      <c r="I87" s="233"/>
      <c r="J87" s="233"/>
      <c r="K87" s="233"/>
      <c r="L87" s="233"/>
      <c r="M87" s="233"/>
      <c r="R87" s="239"/>
    </row>
    <row r="88" spans="1:18" s="3" customFormat="1" ht="26.25" customHeight="1" x14ac:dyDescent="0.2">
      <c r="A88" s="276">
        <v>324</v>
      </c>
      <c r="B88" s="243" t="s">
        <v>57</v>
      </c>
      <c r="C88" s="244">
        <v>1500</v>
      </c>
      <c r="D88" s="244">
        <f t="shared" si="12"/>
        <v>0</v>
      </c>
      <c r="E88" s="270">
        <v>0</v>
      </c>
      <c r="F88" s="270">
        <v>0</v>
      </c>
      <c r="G88" s="270">
        <v>0</v>
      </c>
      <c r="H88" s="232"/>
      <c r="I88" s="232"/>
      <c r="J88" s="232"/>
      <c r="K88" s="232"/>
      <c r="L88" s="232"/>
      <c r="M88" s="232"/>
      <c r="Q88" s="167"/>
    </row>
    <row r="89" spans="1:18" s="3" customFormat="1" ht="29.25" customHeight="1" x14ac:dyDescent="0.2">
      <c r="A89" s="245">
        <v>3241</v>
      </c>
      <c r="B89" s="246" t="s">
        <v>57</v>
      </c>
      <c r="C89" s="247">
        <v>1500</v>
      </c>
      <c r="D89" s="247">
        <v>0</v>
      </c>
      <c r="E89" s="251">
        <v>0</v>
      </c>
      <c r="F89" s="251">
        <v>0</v>
      </c>
      <c r="G89" s="251">
        <v>0</v>
      </c>
      <c r="H89" s="233"/>
      <c r="I89" s="233"/>
      <c r="J89" s="233"/>
      <c r="K89" s="233"/>
      <c r="L89" s="233"/>
      <c r="M89" s="233"/>
      <c r="Q89" s="239"/>
    </row>
    <row r="90" spans="1:18" s="3" customFormat="1" x14ac:dyDescent="0.2">
      <c r="A90" s="276">
        <v>329</v>
      </c>
      <c r="B90" s="250" t="s">
        <v>59</v>
      </c>
      <c r="C90" s="244">
        <v>5430</v>
      </c>
      <c r="D90" s="244">
        <f t="shared" si="12"/>
        <v>1223</v>
      </c>
      <c r="E90" s="232">
        <v>1223</v>
      </c>
      <c r="F90" s="232">
        <v>0</v>
      </c>
      <c r="G90" s="232">
        <v>0</v>
      </c>
      <c r="H90" s="232"/>
      <c r="I90" s="232"/>
      <c r="J90" s="232"/>
      <c r="K90" s="232"/>
      <c r="L90" s="232"/>
      <c r="M90" s="232"/>
    </row>
    <row r="91" spans="1:18" s="3" customFormat="1" x14ac:dyDescent="0.2">
      <c r="A91" s="245">
        <v>3292</v>
      </c>
      <c r="B91" s="224" t="s">
        <v>108</v>
      </c>
      <c r="C91" s="247">
        <v>1850</v>
      </c>
      <c r="D91" s="247">
        <v>883</v>
      </c>
      <c r="E91" s="233">
        <v>883</v>
      </c>
      <c r="F91" s="232"/>
      <c r="G91" s="233"/>
      <c r="H91" s="232"/>
      <c r="I91" s="232"/>
      <c r="J91" s="232"/>
      <c r="K91" s="232"/>
      <c r="L91" s="233"/>
      <c r="M91" s="233"/>
    </row>
    <row r="92" spans="1:18" s="3" customFormat="1" x14ac:dyDescent="0.2">
      <c r="A92" s="245">
        <v>3293</v>
      </c>
      <c r="B92" s="224" t="s">
        <v>109</v>
      </c>
      <c r="C92" s="247">
        <v>3000</v>
      </c>
      <c r="D92" s="247">
        <v>0</v>
      </c>
      <c r="E92" s="233">
        <v>0</v>
      </c>
      <c r="F92" s="232">
        <v>0</v>
      </c>
      <c r="G92" s="233">
        <v>0</v>
      </c>
      <c r="H92" s="232"/>
      <c r="I92" s="232"/>
      <c r="J92" s="232"/>
      <c r="K92" s="232"/>
      <c r="L92" s="233"/>
      <c r="M92" s="233"/>
    </row>
    <row r="93" spans="1:18" s="3" customFormat="1" x14ac:dyDescent="0.2">
      <c r="A93" s="245">
        <v>3294</v>
      </c>
      <c r="B93" s="224" t="s">
        <v>118</v>
      </c>
      <c r="C93" s="247">
        <v>100</v>
      </c>
      <c r="D93" s="247">
        <v>100</v>
      </c>
      <c r="E93" s="233">
        <v>100</v>
      </c>
      <c r="F93" s="232"/>
      <c r="G93" s="233"/>
      <c r="H93" s="232"/>
      <c r="I93" s="232"/>
      <c r="J93" s="232"/>
      <c r="K93" s="232"/>
      <c r="L93" s="233"/>
      <c r="M93" s="233"/>
    </row>
    <row r="94" spans="1:18" s="3" customFormat="1" x14ac:dyDescent="0.2">
      <c r="A94" s="245">
        <v>3295</v>
      </c>
      <c r="B94" s="224" t="s">
        <v>110</v>
      </c>
      <c r="C94" s="247">
        <v>480</v>
      </c>
      <c r="D94" s="247">
        <v>240</v>
      </c>
      <c r="E94" s="233">
        <v>240</v>
      </c>
      <c r="F94" s="232"/>
      <c r="G94" s="233"/>
      <c r="H94" s="232"/>
      <c r="I94" s="232"/>
      <c r="J94" s="232"/>
      <c r="K94" s="232"/>
      <c r="L94" s="233"/>
      <c r="M94" s="233"/>
    </row>
    <row r="95" spans="1:18" x14ac:dyDescent="0.2">
      <c r="A95" s="242">
        <v>34</v>
      </c>
      <c r="B95" s="243" t="s">
        <v>19</v>
      </c>
      <c r="C95" s="244">
        <f>SUM(C96)</f>
        <v>1100</v>
      </c>
      <c r="D95" s="244">
        <v>591</v>
      </c>
      <c r="E95" s="232">
        <v>591</v>
      </c>
      <c r="F95" s="232">
        <f>SUM(F96)</f>
        <v>0</v>
      </c>
      <c r="G95" s="232">
        <f t="shared" ref="G95:K95" si="13">SUM(G97)</f>
        <v>0</v>
      </c>
      <c r="H95" s="232">
        <f t="shared" si="13"/>
        <v>0</v>
      </c>
      <c r="I95" s="232">
        <f t="shared" si="13"/>
        <v>0</v>
      </c>
      <c r="J95" s="232">
        <f t="shared" si="13"/>
        <v>0</v>
      </c>
      <c r="K95" s="232">
        <f t="shared" si="13"/>
        <v>0</v>
      </c>
      <c r="L95" s="233">
        <v>1202</v>
      </c>
      <c r="M95" s="233">
        <v>1201</v>
      </c>
    </row>
    <row r="96" spans="1:18" s="208" customFormat="1" x14ac:dyDescent="0.2">
      <c r="A96" s="276">
        <v>343</v>
      </c>
      <c r="B96" s="243" t="s">
        <v>20</v>
      </c>
      <c r="C96" s="244">
        <v>1100</v>
      </c>
      <c r="D96" s="244">
        <v>591</v>
      </c>
      <c r="E96" s="232">
        <v>591</v>
      </c>
      <c r="F96" s="232">
        <v>0</v>
      </c>
      <c r="G96" s="232"/>
      <c r="H96" s="232"/>
      <c r="I96" s="232"/>
      <c r="J96" s="232"/>
      <c r="K96" s="232"/>
      <c r="L96" s="232"/>
      <c r="M96" s="232"/>
    </row>
    <row r="97" spans="1:13" ht="25.5" x14ac:dyDescent="0.2">
      <c r="A97" s="224">
        <v>3431</v>
      </c>
      <c r="B97" s="246" t="s">
        <v>111</v>
      </c>
      <c r="C97" s="247">
        <v>1100</v>
      </c>
      <c r="D97" s="269">
        <v>591</v>
      </c>
      <c r="E97" s="224">
        <v>591</v>
      </c>
      <c r="F97" s="224"/>
      <c r="G97" s="233"/>
      <c r="H97" s="233"/>
      <c r="I97" s="233"/>
      <c r="J97" s="233"/>
      <c r="K97" s="233"/>
      <c r="L97" s="233"/>
      <c r="M97" s="233"/>
    </row>
    <row r="98" spans="1:13" ht="16.5" customHeight="1" x14ac:dyDescent="0.2">
      <c r="A98" s="252" t="s">
        <v>60</v>
      </c>
      <c r="B98" s="253"/>
      <c r="C98" s="254">
        <f>C99</f>
        <v>41975</v>
      </c>
      <c r="D98" s="254">
        <f>SUM(D99)</f>
        <v>21189</v>
      </c>
      <c r="E98" s="254">
        <f t="shared" ref="E98:K98" si="14">SUM(E99)</f>
        <v>0</v>
      </c>
      <c r="F98" s="254">
        <f t="shared" si="14"/>
        <v>0</v>
      </c>
      <c r="G98" s="254">
        <f t="shared" si="14"/>
        <v>6.45</v>
      </c>
      <c r="H98" s="254">
        <f t="shared" si="14"/>
        <v>20235</v>
      </c>
      <c r="I98" s="254">
        <f t="shared" si="14"/>
        <v>948</v>
      </c>
      <c r="J98" s="254">
        <f t="shared" si="14"/>
        <v>0</v>
      </c>
      <c r="K98" s="254">
        <f t="shared" si="14"/>
        <v>0</v>
      </c>
      <c r="L98" s="255">
        <v>41100</v>
      </c>
      <c r="M98" s="255">
        <v>41100</v>
      </c>
    </row>
    <row r="99" spans="1:13" s="3" customFormat="1" ht="25.5" x14ac:dyDescent="0.2">
      <c r="A99" s="242">
        <v>42</v>
      </c>
      <c r="B99" s="243" t="s">
        <v>51</v>
      </c>
      <c r="C99" s="244">
        <f>SUM(C105,C103,C100)</f>
        <v>41975</v>
      </c>
      <c r="D99" s="244">
        <f t="shared" ref="D99:K99" si="15">SUM(D105,D103,D100)</f>
        <v>21189</v>
      </c>
      <c r="E99" s="270">
        <f t="shared" si="15"/>
        <v>0</v>
      </c>
      <c r="F99" s="270">
        <f t="shared" si="15"/>
        <v>0</v>
      </c>
      <c r="G99" s="270">
        <f t="shared" si="15"/>
        <v>6.45</v>
      </c>
      <c r="H99" s="270">
        <f t="shared" si="15"/>
        <v>20235</v>
      </c>
      <c r="I99" s="270">
        <v>948</v>
      </c>
      <c r="J99" s="270">
        <f t="shared" si="15"/>
        <v>0</v>
      </c>
      <c r="K99" s="270">
        <f t="shared" si="15"/>
        <v>0</v>
      </c>
      <c r="L99" s="233">
        <v>41100</v>
      </c>
      <c r="M99" s="233">
        <v>41100</v>
      </c>
    </row>
    <row r="100" spans="1:13" x14ac:dyDescent="0.2">
      <c r="A100" s="276">
        <v>422</v>
      </c>
      <c r="B100" s="243" t="s">
        <v>52</v>
      </c>
      <c r="C100" s="244">
        <v>1100</v>
      </c>
      <c r="D100" s="244">
        <v>0</v>
      </c>
      <c r="E100" s="232"/>
      <c r="F100" s="232"/>
      <c r="G100" s="232"/>
      <c r="H100" s="232"/>
      <c r="I100" s="232"/>
      <c r="J100" s="232"/>
      <c r="K100" s="232"/>
      <c r="L100" s="250"/>
      <c r="M100" s="250"/>
    </row>
    <row r="101" spans="1:13" s="208" customFormat="1" x14ac:dyDescent="0.2">
      <c r="A101" s="245">
        <v>4222</v>
      </c>
      <c r="B101" s="246" t="s">
        <v>114</v>
      </c>
      <c r="C101" s="247">
        <v>500</v>
      </c>
      <c r="D101" s="247">
        <v>0</v>
      </c>
      <c r="E101" s="233"/>
      <c r="F101" s="233"/>
      <c r="G101" s="233"/>
      <c r="H101" s="232"/>
      <c r="I101" s="232"/>
      <c r="J101" s="232"/>
      <c r="K101" s="232"/>
      <c r="L101" s="224"/>
      <c r="M101" s="224"/>
    </row>
    <row r="102" spans="1:13" s="208" customFormat="1" x14ac:dyDescent="0.2">
      <c r="A102" s="245">
        <v>4223</v>
      </c>
      <c r="B102" s="246" t="s">
        <v>115</v>
      </c>
      <c r="C102" s="247">
        <v>600</v>
      </c>
      <c r="D102" s="247">
        <v>0</v>
      </c>
      <c r="E102" s="233"/>
      <c r="F102" s="233"/>
      <c r="G102" s="233"/>
      <c r="H102" s="232"/>
      <c r="I102" s="232"/>
      <c r="J102" s="232"/>
      <c r="K102" s="232"/>
      <c r="L102" s="224"/>
      <c r="M102" s="224"/>
    </row>
    <row r="103" spans="1:13" ht="25.5" x14ac:dyDescent="0.2">
      <c r="A103" s="276">
        <v>424</v>
      </c>
      <c r="B103" s="243" t="s">
        <v>58</v>
      </c>
      <c r="C103" s="244">
        <v>40500</v>
      </c>
      <c r="D103" s="244">
        <v>21189</v>
      </c>
      <c r="E103" s="232"/>
      <c r="F103" s="232"/>
      <c r="G103" s="232">
        <v>6.45</v>
      </c>
      <c r="H103" s="232">
        <v>20235</v>
      </c>
      <c r="I103" s="232"/>
      <c r="J103" s="232"/>
      <c r="K103" s="232"/>
      <c r="L103" s="250"/>
      <c r="M103" s="250"/>
    </row>
    <row r="104" spans="1:13" s="208" customFormat="1" x14ac:dyDescent="0.2">
      <c r="A104" s="245">
        <v>4241</v>
      </c>
      <c r="B104" s="246" t="s">
        <v>116</v>
      </c>
      <c r="C104" s="247">
        <v>40500</v>
      </c>
      <c r="D104" s="247">
        <v>21189</v>
      </c>
      <c r="E104" s="233"/>
      <c r="F104" s="233"/>
      <c r="G104" s="233">
        <v>6</v>
      </c>
      <c r="H104" s="233">
        <v>20235</v>
      </c>
      <c r="I104" s="233">
        <v>948</v>
      </c>
      <c r="J104" s="232"/>
      <c r="K104" s="232"/>
      <c r="L104" s="224"/>
      <c r="M104" s="224"/>
    </row>
    <row r="105" spans="1:13" s="208" customFormat="1" x14ac:dyDescent="0.2">
      <c r="A105" s="248">
        <v>426</v>
      </c>
      <c r="B105" s="249" t="s">
        <v>50</v>
      </c>
      <c r="C105" s="247">
        <v>375</v>
      </c>
      <c r="D105" s="247">
        <v>0</v>
      </c>
      <c r="E105" s="233"/>
      <c r="F105" s="233"/>
      <c r="G105" s="233"/>
      <c r="H105" s="233"/>
      <c r="I105" s="233"/>
      <c r="J105" s="232"/>
      <c r="K105" s="232"/>
      <c r="L105" s="224"/>
      <c r="M105" s="224"/>
    </row>
    <row r="106" spans="1:13" x14ac:dyDescent="0.2">
      <c r="A106" s="224">
        <v>4262</v>
      </c>
      <c r="B106" s="224" t="s">
        <v>113</v>
      </c>
      <c r="C106" s="269">
        <v>375</v>
      </c>
      <c r="D106" s="269">
        <v>0</v>
      </c>
      <c r="E106" s="224">
        <v>0</v>
      </c>
      <c r="F106" s="233">
        <v>0</v>
      </c>
      <c r="G106" s="250"/>
      <c r="H106" s="251"/>
      <c r="I106" s="251"/>
      <c r="J106" s="251"/>
      <c r="K106" s="251"/>
      <c r="L106" s="224"/>
      <c r="M106" s="224"/>
    </row>
    <row r="107" spans="1:13" x14ac:dyDescent="0.2">
      <c r="A107" s="150"/>
      <c r="B107" s="122"/>
      <c r="C107" s="151"/>
      <c r="D107" s="151"/>
      <c r="E107" s="151"/>
      <c r="F107" s="151"/>
      <c r="G107" s="151"/>
      <c r="H107" s="151"/>
      <c r="I107" s="151"/>
      <c r="J107" s="151"/>
      <c r="K107" s="151"/>
    </row>
    <row r="108" spans="1:13" x14ac:dyDescent="0.2">
      <c r="A108" s="150"/>
      <c r="B108" s="122" t="s">
        <v>121</v>
      </c>
      <c r="C108" s="151"/>
      <c r="D108" s="151"/>
      <c r="E108" s="151"/>
      <c r="F108" s="151"/>
      <c r="G108" s="151"/>
      <c r="H108" s="151"/>
      <c r="I108" s="151"/>
      <c r="J108" s="151"/>
      <c r="K108" s="151"/>
    </row>
    <row r="109" spans="1:13" x14ac:dyDescent="0.2">
      <c r="A109" s="150"/>
      <c r="B109" s="122" t="s">
        <v>122</v>
      </c>
      <c r="C109" s="151"/>
      <c r="D109" s="151"/>
      <c r="E109" s="151"/>
      <c r="F109" s="151"/>
      <c r="G109" s="151"/>
      <c r="H109" s="151"/>
      <c r="I109" s="151"/>
      <c r="J109" s="151"/>
      <c r="K109" s="151"/>
    </row>
    <row r="110" spans="1:13" x14ac:dyDescent="0.2">
      <c r="A110" s="150"/>
      <c r="B110" s="122" t="s">
        <v>123</v>
      </c>
      <c r="C110" s="151"/>
      <c r="D110" s="151"/>
      <c r="E110" s="151"/>
      <c r="F110" s="151"/>
      <c r="G110" s="151" t="s">
        <v>76</v>
      </c>
      <c r="H110" s="151"/>
      <c r="I110" s="151"/>
      <c r="J110" s="151"/>
      <c r="K110" s="151"/>
    </row>
    <row r="111" spans="1:13" x14ac:dyDescent="0.2">
      <c r="A111" s="150"/>
      <c r="B111" s="122"/>
      <c r="C111" s="151"/>
      <c r="D111" s="151"/>
      <c r="E111" s="151"/>
      <c r="F111" s="151"/>
      <c r="G111" s="151"/>
      <c r="H111" s="151"/>
      <c r="I111" s="151"/>
      <c r="J111" s="151"/>
      <c r="K111" s="151"/>
    </row>
    <row r="112" spans="1:13" x14ac:dyDescent="0.2">
      <c r="A112" s="150"/>
      <c r="B112" s="122"/>
      <c r="C112" s="151"/>
      <c r="D112" s="151"/>
      <c r="E112" s="151"/>
      <c r="F112" s="151"/>
      <c r="G112" s="151"/>
      <c r="H112" s="151"/>
      <c r="I112" s="151"/>
      <c r="J112" s="151"/>
      <c r="K112" s="151"/>
    </row>
    <row r="113" spans="1:11" x14ac:dyDescent="0.2">
      <c r="A113" s="150"/>
      <c r="B113" s="122"/>
      <c r="C113" s="151"/>
      <c r="D113" s="151"/>
      <c r="E113" s="151"/>
      <c r="F113" s="151"/>
      <c r="G113" s="151"/>
      <c r="H113" s="151"/>
      <c r="I113" s="151"/>
      <c r="J113" s="151"/>
      <c r="K113" s="151"/>
    </row>
    <row r="114" spans="1:11" x14ac:dyDescent="0.2">
      <c r="A114" s="150"/>
      <c r="B114" s="122"/>
      <c r="C114" s="151"/>
      <c r="D114" s="151"/>
      <c r="E114" s="151"/>
      <c r="F114" s="151"/>
      <c r="G114" s="151"/>
      <c r="H114" s="151"/>
      <c r="I114" s="151"/>
      <c r="J114" s="151"/>
      <c r="K114" s="151"/>
    </row>
    <row r="115" spans="1:11" x14ac:dyDescent="0.2">
      <c r="A115" s="150"/>
      <c r="B115" s="122"/>
      <c r="C115" s="151"/>
      <c r="D115" s="151"/>
      <c r="E115" s="151"/>
      <c r="F115" s="151"/>
      <c r="G115" s="151"/>
      <c r="H115" s="151"/>
      <c r="I115" s="151"/>
      <c r="J115" s="151"/>
      <c r="K115" s="151"/>
    </row>
    <row r="116" spans="1:11" x14ac:dyDescent="0.2">
      <c r="A116" s="150"/>
      <c r="B116" s="122"/>
      <c r="C116" s="151"/>
      <c r="D116" s="151"/>
      <c r="E116" s="151"/>
      <c r="F116" s="151"/>
      <c r="G116" s="151"/>
      <c r="H116" s="151"/>
      <c r="I116" s="151"/>
      <c r="J116" s="151"/>
      <c r="K116" s="151"/>
    </row>
    <row r="117" spans="1:11" x14ac:dyDescent="0.2">
      <c r="A117" s="150"/>
      <c r="B117" s="122"/>
      <c r="C117" s="151"/>
      <c r="D117" s="151"/>
      <c r="E117" s="151"/>
      <c r="F117" s="151"/>
      <c r="G117" s="151"/>
      <c r="H117" s="151"/>
      <c r="I117" s="151"/>
      <c r="J117" s="151"/>
      <c r="K117" s="151"/>
    </row>
    <row r="118" spans="1:11" x14ac:dyDescent="0.2">
      <c r="A118" s="150"/>
      <c r="B118" s="122"/>
      <c r="C118" s="151"/>
      <c r="D118" s="151"/>
      <c r="E118" s="151"/>
      <c r="F118" s="151"/>
      <c r="G118" s="151"/>
      <c r="H118" s="151"/>
      <c r="I118" s="151"/>
      <c r="J118" s="151"/>
      <c r="K118" s="151"/>
    </row>
  </sheetData>
  <mergeCells count="8">
    <mergeCell ref="A59:B59"/>
    <mergeCell ref="A14:B14"/>
    <mergeCell ref="A49:B49"/>
    <mergeCell ref="A5:K5"/>
    <mergeCell ref="A7:K7"/>
    <mergeCell ref="A10:B10"/>
    <mergeCell ref="A11:B11"/>
    <mergeCell ref="A13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Izvršenje - OPĆI DIO</vt:lpstr>
      <vt:lpstr>Izvršenje - PRIHODI</vt:lpstr>
      <vt:lpstr>Izvršenje - RASHODI</vt:lpstr>
      <vt:lpstr>Izvršenje - RASHODI 4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2021-09-08T10:48:33Z</cp:lastPrinted>
  <dcterms:created xsi:type="dcterms:W3CDTF">2020-11-10T10:50:21Z</dcterms:created>
  <dcterms:modified xsi:type="dcterms:W3CDTF">2021-09-08T10:53:44Z</dcterms:modified>
</cp:coreProperties>
</file>