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"/>
    </mc:Choice>
  </mc:AlternateContent>
  <xr:revisionPtr revIDLastSave="0" documentId="13_ncr:1_{93B114BD-41BE-4572-9C9D-D70E01E047BD}" xr6:coauthVersionLast="47" xr6:coauthVersionMax="47" xr10:uidLastSave="{00000000-0000-0000-0000-000000000000}"/>
  <bookViews>
    <workbookView xWindow="0" yWindow="0" windowWidth="28800" windowHeight="15600" activeTab="2" xr2:uid="{23C4FF89-E0C8-423A-BE90-8BC6CB0D2B51}"/>
  </bookViews>
  <sheets>
    <sheet name="4.izmjene OPĆI DIO-ispravak" sheetId="5" r:id="rId1"/>
    <sheet name="4. Izmjene - PRIHODI" sheetId="6" r:id="rId2"/>
    <sheet name="4. Izmjene - RASHODI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11" i="5" s="1"/>
  <c r="G35" i="10"/>
  <c r="G14" i="10"/>
  <c r="K40" i="10"/>
  <c r="K36" i="10"/>
  <c r="J49" i="10"/>
  <c r="J48" i="10"/>
  <c r="J46" i="10"/>
  <c r="J40" i="10"/>
  <c r="J36" i="10"/>
  <c r="J24" i="10"/>
  <c r="J19" i="10"/>
  <c r="J15" i="10"/>
  <c r="J14" i="10"/>
  <c r="J12" i="10" s="1"/>
  <c r="J35" i="10" l="1"/>
  <c r="J33" i="10" s="1"/>
  <c r="J10" i="10"/>
  <c r="G33" i="10" l="1"/>
  <c r="P35" i="10"/>
  <c r="P33" i="10" s="1"/>
  <c r="L40" i="10"/>
  <c r="L49" i="10"/>
  <c r="L48" i="10" s="1"/>
  <c r="L36" i="10" l="1"/>
  <c r="L35" i="10" s="1"/>
  <c r="L33" i="10" s="1"/>
  <c r="L19" i="10"/>
  <c r="L15" i="10"/>
  <c r="P27" i="10"/>
  <c r="P26" i="10"/>
  <c r="P24" i="10"/>
  <c r="P19" i="10"/>
  <c r="P15" i="10"/>
  <c r="F49" i="10"/>
  <c r="F48" i="10" s="1"/>
  <c r="F46" i="10"/>
  <c r="F40" i="10"/>
  <c r="F36" i="10"/>
  <c r="F30" i="10"/>
  <c r="F27" i="10"/>
  <c r="F26" i="10" s="1"/>
  <c r="F24" i="10"/>
  <c r="F19" i="10"/>
  <c r="F15" i="10"/>
  <c r="C48" i="10"/>
  <c r="R48" i="10"/>
  <c r="S48" i="10"/>
  <c r="T48" i="10"/>
  <c r="U48" i="10"/>
  <c r="V48" i="10"/>
  <c r="W48" i="10"/>
  <c r="X48" i="10"/>
  <c r="Y48" i="10"/>
  <c r="R40" i="10"/>
  <c r="R35" i="10" s="1"/>
  <c r="S40" i="10"/>
  <c r="T40" i="10"/>
  <c r="U40" i="10"/>
  <c r="V40" i="10"/>
  <c r="W40" i="10"/>
  <c r="X40" i="10"/>
  <c r="Y40" i="10"/>
  <c r="R14" i="10"/>
  <c r="R12" i="10" s="1"/>
  <c r="S14" i="10"/>
  <c r="T14" i="10"/>
  <c r="W14" i="10"/>
  <c r="S26" i="10"/>
  <c r="T26" i="10"/>
  <c r="W26" i="10"/>
  <c r="K49" i="10"/>
  <c r="K48" i="10" s="1"/>
  <c r="M49" i="10"/>
  <c r="M48" i="10" s="1"/>
  <c r="N49" i="10"/>
  <c r="N48" i="10" s="1"/>
  <c r="O49" i="10"/>
  <c r="O48" i="10" s="1"/>
  <c r="K46" i="10"/>
  <c r="K35" i="10" s="1"/>
  <c r="M46" i="10"/>
  <c r="N46" i="10"/>
  <c r="O46" i="10"/>
  <c r="Q46" i="10"/>
  <c r="S46" i="10"/>
  <c r="T46" i="10"/>
  <c r="U46" i="10"/>
  <c r="V46" i="10"/>
  <c r="W46" i="10"/>
  <c r="X46" i="10"/>
  <c r="Y46" i="10"/>
  <c r="M40" i="10"/>
  <c r="N40" i="10"/>
  <c r="O40" i="10"/>
  <c r="M36" i="10"/>
  <c r="N36" i="10"/>
  <c r="N35" i="10" s="1"/>
  <c r="N33" i="10" s="1"/>
  <c r="O36" i="10"/>
  <c r="O35" i="10" s="1"/>
  <c r="O33" i="10" s="1"/>
  <c r="Q36" i="10"/>
  <c r="S36" i="10"/>
  <c r="S35" i="10" s="1"/>
  <c r="S33" i="10" s="1"/>
  <c r="T36" i="10"/>
  <c r="T35" i="10" s="1"/>
  <c r="T33" i="10" s="1"/>
  <c r="U36" i="10"/>
  <c r="V36" i="10"/>
  <c r="V35" i="10" s="1"/>
  <c r="V33" i="10" s="1"/>
  <c r="W36" i="10"/>
  <c r="W35" i="10" s="1"/>
  <c r="W33" i="10" s="1"/>
  <c r="X36" i="10"/>
  <c r="Y36" i="10"/>
  <c r="Y35" i="10" s="1"/>
  <c r="K24" i="10"/>
  <c r="K19" i="10"/>
  <c r="K15" i="10"/>
  <c r="N15" i="10"/>
  <c r="F14" i="10" l="1"/>
  <c r="K33" i="10"/>
  <c r="U35" i="10"/>
  <c r="U33" i="10" s="1"/>
  <c r="M35" i="10"/>
  <c r="M33" i="10" s="1"/>
  <c r="R33" i="10"/>
  <c r="R10" i="10" s="1"/>
  <c r="L14" i="10"/>
  <c r="L12" i="10" s="1"/>
  <c r="X35" i="10"/>
  <c r="X33" i="10" s="1"/>
  <c r="L10" i="10"/>
  <c r="P14" i="10"/>
  <c r="P12" i="10"/>
  <c r="P10" i="10" s="1"/>
  <c r="F35" i="10"/>
  <c r="F33" i="10" s="1"/>
  <c r="F12" i="10"/>
  <c r="S12" i="10"/>
  <c r="T12" i="10"/>
  <c r="K14" i="10"/>
  <c r="K12" i="10" s="1"/>
  <c r="F10" i="10" l="1"/>
  <c r="K10" i="10"/>
  <c r="T10" i="10"/>
  <c r="S49" i="10"/>
  <c r="T49" i="10"/>
  <c r="N27" i="10"/>
  <c r="N26" i="10" s="1"/>
  <c r="O27" i="10"/>
  <c r="O26" i="10" s="1"/>
  <c r="N24" i="10"/>
  <c r="O24" i="10"/>
  <c r="N19" i="10"/>
  <c r="O19" i="10"/>
  <c r="O15" i="10"/>
  <c r="Y148" i="10"/>
  <c r="X148" i="10"/>
  <c r="V148" i="10"/>
  <c r="U148" i="10"/>
  <c r="U147" i="10" s="1"/>
  <c r="Q148" i="10"/>
  <c r="Q147" i="10" s="1"/>
  <c r="M148" i="10"/>
  <c r="I148" i="10"/>
  <c r="I147" i="10" s="1"/>
  <c r="C148" i="10"/>
  <c r="C147" i="10" s="1"/>
  <c r="Y145" i="10"/>
  <c r="X145" i="10"/>
  <c r="V145" i="10"/>
  <c r="U145" i="10"/>
  <c r="U134" i="10" s="1"/>
  <c r="Q145" i="10"/>
  <c r="M145" i="10"/>
  <c r="I145" i="10"/>
  <c r="C145" i="10"/>
  <c r="Y139" i="10"/>
  <c r="X139" i="10"/>
  <c r="V139" i="10"/>
  <c r="U139" i="10"/>
  <c r="Q139" i="10"/>
  <c r="Q134" i="10" s="1"/>
  <c r="M139" i="10"/>
  <c r="I139" i="10"/>
  <c r="C139" i="10"/>
  <c r="Y135" i="10"/>
  <c r="X135" i="10"/>
  <c r="V135" i="10"/>
  <c r="U135" i="10"/>
  <c r="Q135" i="10"/>
  <c r="M135" i="10"/>
  <c r="I135" i="10"/>
  <c r="C135" i="10"/>
  <c r="Y130" i="10"/>
  <c r="X130" i="10"/>
  <c r="V130" i="10"/>
  <c r="U130" i="10"/>
  <c r="Q130" i="10"/>
  <c r="I130" i="10"/>
  <c r="C130" i="10"/>
  <c r="C129" i="10" s="1"/>
  <c r="M129" i="10"/>
  <c r="Y127" i="10"/>
  <c r="X127" i="10"/>
  <c r="V127" i="10"/>
  <c r="U127" i="10"/>
  <c r="Q127" i="10"/>
  <c r="M127" i="10"/>
  <c r="I127" i="10"/>
  <c r="C127" i="10"/>
  <c r="Y122" i="10"/>
  <c r="X122" i="10"/>
  <c r="V122" i="10"/>
  <c r="U122" i="10"/>
  <c r="Q122" i="10"/>
  <c r="M122" i="10"/>
  <c r="I122" i="10"/>
  <c r="C122" i="10"/>
  <c r="Y118" i="10"/>
  <c r="X118" i="10"/>
  <c r="V118" i="10"/>
  <c r="U118" i="10"/>
  <c r="Q118" i="10"/>
  <c r="M118" i="10"/>
  <c r="I118" i="10"/>
  <c r="C118" i="10"/>
  <c r="Y106" i="10"/>
  <c r="X106" i="10"/>
  <c r="V106" i="10"/>
  <c r="U106" i="10"/>
  <c r="U105" i="10" s="1"/>
  <c r="U90" i="10" s="1"/>
  <c r="Q106" i="10"/>
  <c r="Q105" i="10" s="1"/>
  <c r="M106" i="10"/>
  <c r="I106" i="10"/>
  <c r="I105" i="10" s="1"/>
  <c r="C106" i="10"/>
  <c r="C105" i="10" s="1"/>
  <c r="Y103" i="10"/>
  <c r="X103" i="10"/>
  <c r="V103" i="10"/>
  <c r="U103" i="10"/>
  <c r="Q103" i="10"/>
  <c r="M103" i="10"/>
  <c r="I103" i="10"/>
  <c r="C103" i="10"/>
  <c r="Y97" i="10"/>
  <c r="X97" i="10"/>
  <c r="V97" i="10"/>
  <c r="U97" i="10"/>
  <c r="Q97" i="10"/>
  <c r="M97" i="10"/>
  <c r="I97" i="10"/>
  <c r="C97" i="10"/>
  <c r="Y93" i="10"/>
  <c r="X93" i="10"/>
  <c r="V93" i="10"/>
  <c r="U93" i="10"/>
  <c r="Q93" i="10"/>
  <c r="M93" i="10"/>
  <c r="I93" i="10"/>
  <c r="C93" i="10"/>
  <c r="Y88" i="10"/>
  <c r="X88" i="10"/>
  <c r="V88" i="10"/>
  <c r="U88" i="10"/>
  <c r="Q88" i="10"/>
  <c r="M88" i="10"/>
  <c r="M87" i="10" s="1"/>
  <c r="I88" i="10"/>
  <c r="C88" i="10"/>
  <c r="C87" i="10" s="1"/>
  <c r="Y85" i="10"/>
  <c r="X85" i="10"/>
  <c r="V85" i="10"/>
  <c r="U85" i="10"/>
  <c r="Q85" i="10"/>
  <c r="M85" i="10"/>
  <c r="I85" i="10"/>
  <c r="C85" i="10"/>
  <c r="Y80" i="10"/>
  <c r="X80" i="10"/>
  <c r="V80" i="10"/>
  <c r="U80" i="10"/>
  <c r="Q80" i="10"/>
  <c r="M80" i="10"/>
  <c r="I80" i="10"/>
  <c r="C80" i="10"/>
  <c r="Y76" i="10"/>
  <c r="X76" i="10"/>
  <c r="V76" i="10"/>
  <c r="U76" i="10"/>
  <c r="Q76" i="10"/>
  <c r="M76" i="10"/>
  <c r="I76" i="10"/>
  <c r="C76" i="10"/>
  <c r="D51" i="10"/>
  <c r="D48" i="10" s="1"/>
  <c r="Y49" i="10"/>
  <c r="X49" i="10"/>
  <c r="W49" i="10"/>
  <c r="V49" i="10"/>
  <c r="U49" i="10"/>
  <c r="Q49" i="10"/>
  <c r="I49" i="10"/>
  <c r="I48" i="10" s="1"/>
  <c r="H49" i="10"/>
  <c r="H48" i="10" s="1"/>
  <c r="E49" i="10"/>
  <c r="E48" i="10" s="1"/>
  <c r="C49" i="10"/>
  <c r="Q48" i="10"/>
  <c r="I46" i="10"/>
  <c r="H46" i="10"/>
  <c r="E46" i="10"/>
  <c r="D46" i="10"/>
  <c r="C46" i="10"/>
  <c r="I40" i="10"/>
  <c r="Q40" i="10"/>
  <c r="Q35" i="10" s="1"/>
  <c r="Q33" i="10" s="1"/>
  <c r="H40" i="10"/>
  <c r="E40" i="10"/>
  <c r="C40" i="10"/>
  <c r="I36" i="10"/>
  <c r="H36" i="10"/>
  <c r="E36" i="10"/>
  <c r="D36" i="10"/>
  <c r="C36" i="10"/>
  <c r="Y31" i="10"/>
  <c r="Y30" i="10" s="1"/>
  <c r="X31" i="10"/>
  <c r="X30" i="10" s="1"/>
  <c r="V31" i="10"/>
  <c r="U31" i="10"/>
  <c r="U30" i="10" s="1"/>
  <c r="Q31" i="10"/>
  <c r="Q30" i="10" s="1"/>
  <c r="M31" i="10"/>
  <c r="M30" i="10" s="1"/>
  <c r="C31" i="10"/>
  <c r="D30" i="10" s="1"/>
  <c r="W30" i="10"/>
  <c r="W12" i="10" s="1"/>
  <c r="V30" i="10"/>
  <c r="I30" i="10"/>
  <c r="H30" i="10"/>
  <c r="E30" i="10"/>
  <c r="Y27" i="10"/>
  <c r="Y26" i="10" s="1"/>
  <c r="X27" i="10"/>
  <c r="X26" i="10" s="1"/>
  <c r="V27" i="10"/>
  <c r="V26" i="10" s="1"/>
  <c r="U27" i="10"/>
  <c r="U26" i="10" s="1"/>
  <c r="Q27" i="10"/>
  <c r="Q26" i="10" s="1"/>
  <c r="M27" i="10"/>
  <c r="M26" i="10" s="1"/>
  <c r="H27" i="10"/>
  <c r="H26" i="10" s="1"/>
  <c r="C27" i="10"/>
  <c r="I26" i="10"/>
  <c r="Y24" i="10"/>
  <c r="X24" i="10"/>
  <c r="V24" i="10"/>
  <c r="U24" i="10"/>
  <c r="Q24" i="10"/>
  <c r="M24" i="10"/>
  <c r="I24" i="10"/>
  <c r="E24" i="10"/>
  <c r="D24" i="10"/>
  <c r="C24" i="10"/>
  <c r="Y19" i="10"/>
  <c r="X19" i="10"/>
  <c r="V19" i="10"/>
  <c r="U19" i="10"/>
  <c r="Q19" i="10"/>
  <c r="M19" i="10"/>
  <c r="I19" i="10"/>
  <c r="H19" i="10"/>
  <c r="E19" i="10"/>
  <c r="D19" i="10"/>
  <c r="C19" i="10"/>
  <c r="Y15" i="10"/>
  <c r="X15" i="10"/>
  <c r="V15" i="10"/>
  <c r="U15" i="10"/>
  <c r="Q15" i="10"/>
  <c r="M15" i="10"/>
  <c r="I15" i="10"/>
  <c r="H15" i="10"/>
  <c r="E15" i="10"/>
  <c r="D15" i="10"/>
  <c r="C15" i="10"/>
  <c r="X14" i="10" l="1"/>
  <c r="Q14" i="10"/>
  <c r="Q12" i="10" s="1"/>
  <c r="Y14" i="10"/>
  <c r="Y12" i="10" s="1"/>
  <c r="U14" i="10"/>
  <c r="U12" i="10" s="1"/>
  <c r="U10" i="10" s="1"/>
  <c r="V14" i="10"/>
  <c r="V12" i="10" s="1"/>
  <c r="V10" i="10" s="1"/>
  <c r="X12" i="10"/>
  <c r="S10" i="10"/>
  <c r="O14" i="10"/>
  <c r="O12" i="10" s="1"/>
  <c r="O10" i="10" s="1"/>
  <c r="N14" i="10"/>
  <c r="N12" i="10" s="1"/>
  <c r="N10" i="10" s="1"/>
  <c r="I134" i="10"/>
  <c r="I132" i="10" s="1"/>
  <c r="Q132" i="10"/>
  <c r="H35" i="10"/>
  <c r="H33" i="10" s="1"/>
  <c r="C134" i="10"/>
  <c r="C132" i="10" s="1"/>
  <c r="C30" i="10"/>
  <c r="W10" i="10"/>
  <c r="I35" i="10"/>
  <c r="I33" i="10" s="1"/>
  <c r="I129" i="10"/>
  <c r="H14" i="10"/>
  <c r="H12" i="10" s="1"/>
  <c r="M14" i="10"/>
  <c r="M12" i="10" s="1"/>
  <c r="M10" i="10" s="1"/>
  <c r="M75" i="10"/>
  <c r="M73" i="10" s="1"/>
  <c r="Q92" i="10"/>
  <c r="Q90" i="10" s="1"/>
  <c r="I117" i="10"/>
  <c r="I75" i="10"/>
  <c r="I73" i="10" s="1"/>
  <c r="M117" i="10"/>
  <c r="M115" i="10" s="1"/>
  <c r="D40" i="10"/>
  <c r="D35" i="10" s="1"/>
  <c r="D33" i="10" s="1"/>
  <c r="I14" i="10"/>
  <c r="I12" i="10" s="1"/>
  <c r="X10" i="10"/>
  <c r="Y33" i="10"/>
  <c r="D14" i="10"/>
  <c r="C75" i="10"/>
  <c r="C73" i="10" s="1"/>
  <c r="C117" i="10"/>
  <c r="C115" i="10" s="1"/>
  <c r="C14" i="10"/>
  <c r="E14" i="10"/>
  <c r="C35" i="10"/>
  <c r="C33" i="10" s="1"/>
  <c r="C92" i="10"/>
  <c r="C90" i="10" s="1"/>
  <c r="E35" i="10"/>
  <c r="E33" i="10" s="1"/>
  <c r="I92" i="10"/>
  <c r="I90" i="10" s="1"/>
  <c r="U132" i="10"/>
  <c r="E27" i="10"/>
  <c r="E26" i="10" s="1"/>
  <c r="D26" i="10"/>
  <c r="C26" i="10"/>
  <c r="D49" i="10"/>
  <c r="J8" i="5"/>
  <c r="J11" i="5" s="1"/>
  <c r="I10" i="10" l="1"/>
  <c r="Y10" i="10"/>
  <c r="Q10" i="10"/>
  <c r="H10" i="10"/>
  <c r="E12" i="10"/>
  <c r="E10" i="10" s="1"/>
  <c r="C12" i="10"/>
  <c r="C10" i="10" s="1"/>
  <c r="I115" i="10"/>
  <c r="D12" i="10"/>
  <c r="D10" i="10" l="1"/>
  <c r="H8" i="5" l="1"/>
  <c r="H11" i="5" s="1"/>
  <c r="F23" i="6"/>
  <c r="I91" i="6"/>
  <c r="G91" i="6"/>
  <c r="E91" i="6"/>
  <c r="D91" i="6"/>
  <c r="C91" i="6"/>
  <c r="B91" i="6"/>
  <c r="I81" i="6"/>
  <c r="G81" i="6"/>
  <c r="E81" i="6"/>
  <c r="D81" i="6"/>
  <c r="C81" i="6"/>
  <c r="B81" i="6"/>
  <c r="B92" i="6" l="1"/>
  <c r="B82" i="6"/>
  <c r="G8" i="5"/>
  <c r="G11" i="5" s="1"/>
  <c r="J23" i="6"/>
  <c r="E23" i="6"/>
  <c r="C23" i="6"/>
  <c r="L49" i="6"/>
  <c r="K49" i="6"/>
  <c r="I49" i="6"/>
  <c r="H49" i="6"/>
  <c r="G49" i="6"/>
  <c r="D49" i="6"/>
  <c r="B49" i="6"/>
  <c r="L36" i="6"/>
  <c r="K36" i="6"/>
  <c r="I36" i="6"/>
  <c r="H36" i="6"/>
  <c r="G36" i="6"/>
  <c r="D36" i="6"/>
  <c r="B36" i="6"/>
  <c r="L23" i="6"/>
  <c r="K23" i="6"/>
  <c r="I23" i="6"/>
  <c r="H23" i="6"/>
  <c r="G23" i="6"/>
  <c r="D23" i="6"/>
  <c r="B23" i="6"/>
  <c r="L8" i="5"/>
  <c r="K8" i="5"/>
  <c r="F8" i="5"/>
  <c r="L5" i="5"/>
  <c r="K5" i="5"/>
  <c r="F5" i="5"/>
  <c r="K11" i="5" l="1"/>
  <c r="B24" i="6"/>
  <c r="F11" i="5"/>
  <c r="L11" i="5"/>
  <c r="B37" i="6"/>
  <c r="B50" i="6"/>
</calcChain>
</file>

<file path=xl/sharedStrings.xml><?xml version="1.0" encoding="utf-8"?>
<sst xmlns="http://schemas.openxmlformats.org/spreadsheetml/2006/main" count="279" uniqueCount="108">
  <si>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</si>
  <si>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</si>
  <si>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</si>
  <si>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</si>
  <si>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</si>
  <si>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</si>
  <si>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</si>
  <si>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</si>
  <si>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</si>
  <si>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</si>
  <si>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</si>
  <si>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</si>
  <si>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</si>
  <si>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</si>
  <si>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</si>
  <si>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</si>
  <si>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</si>
  <si>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</si>
  <si>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</si>
  <si>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</si>
  <si>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</si>
  <si>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PLAN PRIHODA I PRIMITAKA</t>
  </si>
  <si>
    <t>u kunama</t>
  </si>
  <si>
    <t>Izvor prihoda i primitaka</t>
  </si>
  <si>
    <t>2021.</t>
  </si>
  <si>
    <t>Oznaka                           rač. 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</si>
  <si>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</si>
  <si>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</si>
  <si>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</si>
  <si>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Ukupno prihodi i primici za 2021.</t>
  </si>
  <si>
    <t>2022.</t>
  </si>
  <si>
    <t>Ukupno prihodi i primici za 2022.</t>
  </si>
  <si>
    <t>2023.</t>
  </si>
  <si>
    <t>Ukupno prihodi i primici za 2023.</t>
  </si>
  <si>
    <t>OPĆI DIO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</si>
  <si>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</si>
  <si>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</si>
  <si>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</si>
  <si>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</si>
  <si>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</si>
  <si>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</si>
  <si>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</si>
  <si>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</si>
  <si>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</si>
  <si>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</si>
  <si>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</si>
  <si>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</si>
  <si>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</si>
  <si>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</si>
  <si>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</si>
  <si>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</si>
  <si>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</si>
  <si>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</si>
  <si>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</si>
  <si>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</si>
  <si>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</si>
  <si>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</si>
  <si>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</si>
  <si>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</si>
  <si>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</si>
  <si>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</si>
  <si>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PROJEKCIJA PLANA ZA 2023.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</si>
  <si>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</si>
  <si>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</si>
  <si>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</si>
  <si>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</si>
  <si>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PUČKO OTVORENO UČILIŠTE DONJA STUBICA</t>
  </si>
  <si>
    <t xml:space="preserve">KLASA: </t>
  </si>
  <si>
    <t>400-02/20-01/01</t>
  </si>
  <si>
    <t xml:space="preserve">URBROJ: </t>
  </si>
  <si>
    <t>Na temelju članka 37. Zakona o ustanovama (NN NN 76/93, 29/97, 47/99, 35/08, 127/19) i članka 19. Statuta Pučkog otvorenog učilišta Donja Stubica ravnateljica Pučkog otvorenog učilišta Donja Stubica donosi:</t>
  </si>
  <si>
    <t>K1025 02 KAPITALNI PROJEKT: Obnova zgrade POU nakon potresa</t>
  </si>
  <si>
    <t>Rashodi za dodatna ulaganja na nefinancijskoj imovini</t>
  </si>
  <si>
    <t>Dodatna ulaganja na građevinskim objektima</t>
  </si>
  <si>
    <t xml:space="preserve">1.Izmjene Financijskog plana za 2021. </t>
  </si>
  <si>
    <t>1. Izmjena - opći prihodi i primici (izvor 11)</t>
  </si>
  <si>
    <t>1. Izmjena - vlastiti prihodi (izvor 31)</t>
  </si>
  <si>
    <t>Prihodi za posebne namjene (izvor 43)</t>
  </si>
  <si>
    <t>Pomoći (izvor 52)</t>
  </si>
  <si>
    <t>1. Izmjene - donacije (poklon knjiga - izvor 61)</t>
  </si>
  <si>
    <t>I. Izmjena - donacije</t>
  </si>
  <si>
    <t>PLAN
za 2021.</t>
  </si>
  <si>
    <t>PROJEKCIJA PLANA ZA 2022.</t>
  </si>
  <si>
    <t>2. Izmjena - vlastiti prihodi (izvor 31)</t>
  </si>
  <si>
    <t xml:space="preserve">2.Izmjene Financijskog plana za 2021. </t>
  </si>
  <si>
    <t xml:space="preserve">3. Izmjene Financijskog plana za 2021. </t>
  </si>
  <si>
    <t>IZVORNI FINANCIJSKI PLAN ZA 2021.</t>
  </si>
  <si>
    <t>PRVA IZMJENA VLASTITI PRIHODI</t>
  </si>
  <si>
    <t>DRUGA IZMJENA VLASTITI PRIHODI</t>
  </si>
  <si>
    <t>TREĆA IZMJENA FIN. PLANA-prihodi za posebne namjene</t>
  </si>
  <si>
    <t>DRUGA IZMJENA FIN. PLANA-prihodi za posebne namjene</t>
  </si>
  <si>
    <t>PRVA IZMJENA FIN. PLANA-prihodi za posebne namjene</t>
  </si>
  <si>
    <t>Povećanje/smanjenje</t>
  </si>
  <si>
    <t>ČETVRTA IZMJENA FIN. PLANA - VLASTITI PRIHODI</t>
  </si>
  <si>
    <t>ČETVRTA IZMJENA FIN. PLANA - OPĆI PRIHODI</t>
  </si>
  <si>
    <t>ČETVRTA IZMJENA FINANCIJSKOG PLANA</t>
  </si>
  <si>
    <t>TREĆA IZMJENA FINANCIJSKOG PLANA</t>
  </si>
  <si>
    <t>DRUGA IZMJENA FINANCIJSKOG PLANA</t>
  </si>
  <si>
    <t>PRVA IZMJENA FINANCIJSKOG PLANA</t>
  </si>
  <si>
    <t>PRVA IZMJENA FIN.PLANA- OPĆI PRIHODI</t>
  </si>
  <si>
    <t>DRUGA IZMJENA FIN.PLANA- OPĆI PRIHODI</t>
  </si>
  <si>
    <t>Ravnateljica</t>
  </si>
  <si>
    <t>Manuela Frinčić, mag. bibl.</t>
  </si>
  <si>
    <t xml:space="preserve">Donja Stubica, 23. 08. 2022. </t>
  </si>
  <si>
    <t xml:space="preserve"> 4. IZMJENA FINANCIJSKOG PLANA ZA 2021. TE PROJEKCIJA ZA 2022. I 2023. GODINU</t>
  </si>
  <si>
    <t>ISPRAVAK - 4. IZMJENA FINANCIJSKOG PLANA -  PUČKO OTVORENO UČILIŠTE DONJA STUBICA ZA 2021. I PROJEKCIJA PLANA ZA  2022. I 2023. GODINU</t>
  </si>
  <si>
    <t xml:space="preserve">4. Izmjene Financijskog plana za 2021. </t>
  </si>
  <si>
    <t>2113-02-22-17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</si>
</sst>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8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/>
    <xf numFmtId="3" fontId="8" fillId="0" borderId="17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/>
    <xf numFmtId="3" fontId="7" fillId="0" borderId="22" xfId="0" applyNumberFormat="1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0" xfId="0" applyNumberFormat="1" applyFont="1" applyBorder="1" applyAlignment="1">
      <alignment horizontal="left" wrapText="1"/>
    </xf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14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5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1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5" fillId="0" borderId="41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left"/>
    </xf>
    <xf numFmtId="0" fontId="3" fillId="0" borderId="42" xfId="0" applyFont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3" fontId="15" fillId="0" borderId="2" xfId="0" applyNumberFormat="1" applyFont="1" applyBorder="1" applyAlignment="1">
      <alignment horizontal="right" wrapText="1"/>
    </xf>
    <xf numFmtId="3" fontId="15" fillId="5" borderId="2" xfId="0" applyNumberFormat="1" applyFont="1" applyFill="1" applyBorder="1" applyAlignment="1">
      <alignment horizontal="right" wrapText="1"/>
    </xf>
    <xf numFmtId="3" fontId="15" fillId="6" borderId="41" xfId="0" quotePrefix="1" applyNumberFormat="1" applyFont="1" applyFill="1" applyBorder="1" applyAlignment="1">
      <alignment horizontal="right"/>
    </xf>
    <xf numFmtId="3" fontId="15" fillId="6" borderId="2" xfId="0" applyNumberFormat="1" applyFont="1" applyFill="1" applyBorder="1" applyAlignment="1">
      <alignment horizontal="right" wrapText="1"/>
    </xf>
    <xf numFmtId="3" fontId="15" fillId="5" borderId="41" xfId="0" quotePrefix="1" applyNumberFormat="1" applyFont="1" applyFill="1" applyBorder="1" applyAlignment="1">
      <alignment horizontal="right"/>
    </xf>
    <xf numFmtId="3" fontId="16" fillId="0" borderId="0" xfId="0" applyNumberFormat="1" applyFont="1"/>
    <xf numFmtId="0" fontId="18" fillId="0" borderId="0" xfId="0" applyFont="1"/>
    <xf numFmtId="0" fontId="20" fillId="0" borderId="0" xfId="0" applyFont="1"/>
    <xf numFmtId="0" fontId="2" fillId="0" borderId="0" xfId="0" applyFont="1" applyAlignment="1">
      <alignment horizontal="right"/>
    </xf>
    <xf numFmtId="0" fontId="3" fillId="7" borderId="6" xfId="0" applyFont="1" applyFill="1" applyBorder="1" applyAlignment="1">
      <alignment wrapText="1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47" xfId="0" applyFont="1" applyBorder="1"/>
    <xf numFmtId="4" fontId="2" fillId="0" borderId="48" xfId="0" applyNumberFormat="1" applyFont="1" applyBorder="1"/>
    <xf numFmtId="0" fontId="3" fillId="3" borderId="49" xfId="0" applyFont="1" applyFill="1" applyBorder="1" applyAlignment="1">
      <alignment horizontal="center" vertical="center"/>
    </xf>
    <xf numFmtId="4" fontId="3" fillId="3" borderId="48" xfId="0" applyNumberFormat="1" applyFont="1" applyFill="1" applyBorder="1" applyAlignment="1">
      <alignment vertical="center"/>
    </xf>
    <xf numFmtId="4" fontId="3" fillId="0" borderId="48" xfId="0" applyNumberFormat="1" applyFont="1" applyFill="1" applyBorder="1" applyAlignment="1">
      <alignment vertical="center"/>
    </xf>
    <xf numFmtId="4" fontId="3" fillId="7" borderId="48" xfId="0" applyNumberFormat="1" applyFont="1" applyFill="1" applyBorder="1"/>
    <xf numFmtId="0" fontId="3" fillId="0" borderId="49" xfId="0" applyFont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48" xfId="0" applyFont="1" applyBorder="1"/>
    <xf numFmtId="0" fontId="2" fillId="0" borderId="50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1" fillId="4" borderId="7" xfId="0" applyNumberFormat="1" applyFont="1" applyFill="1" applyBorder="1" applyAlignment="1">
      <alignment horizontal="right" vertical="top" wrapText="1"/>
    </xf>
    <xf numFmtId="1" fontId="21" fillId="4" borderId="11" xfId="0" applyNumberFormat="1" applyFont="1" applyFill="1" applyBorder="1" applyAlignment="1">
      <alignment horizontal="left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right" vertical="top" wrapText="1"/>
    </xf>
    <xf numFmtId="1" fontId="21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0" borderId="48" xfId="0" applyNumberFormat="1" applyFont="1" applyBorder="1"/>
    <xf numFmtId="3" fontId="2" fillId="0" borderId="0" xfId="0" applyNumberFormat="1" applyFont="1" applyBorder="1"/>
    <xf numFmtId="3" fontId="3" fillId="0" borderId="48" xfId="0" applyNumberFormat="1" applyFont="1" applyBorder="1"/>
    <xf numFmtId="3" fontId="2" fillId="0" borderId="1" xfId="0" applyNumberFormat="1" applyFont="1" applyFill="1" applyBorder="1"/>
    <xf numFmtId="3" fontId="2" fillId="0" borderId="51" xfId="0" applyNumberFormat="1" applyFont="1" applyFill="1" applyBorder="1"/>
    <xf numFmtId="3" fontId="3" fillId="7" borderId="6" xfId="0" applyNumberFormat="1" applyFont="1" applyFill="1" applyBorder="1"/>
    <xf numFmtId="3" fontId="3" fillId="7" borderId="48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3" fillId="3" borderId="48" xfId="0" applyNumberFormat="1" applyFont="1" applyFill="1" applyBorder="1" applyAlignment="1">
      <alignment vertical="center"/>
    </xf>
    <xf numFmtId="0" fontId="2" fillId="0" borderId="52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3" fontId="2" fillId="0" borderId="53" xfId="0" applyNumberFormat="1" applyFont="1" applyBorder="1"/>
    <xf numFmtId="3" fontId="2" fillId="0" borderId="6" xfId="0" applyNumberFormat="1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5" borderId="3" xfId="0" applyFont="1" applyFill="1" applyBorder="1"/>
    <xf numFmtId="3" fontId="3" fillId="11" borderId="6" xfId="0" applyNumberFormat="1" applyFont="1" applyFill="1" applyBorder="1"/>
    <xf numFmtId="3" fontId="2" fillId="11" borderId="6" xfId="0" applyNumberFormat="1" applyFont="1" applyFill="1" applyBorder="1"/>
    <xf numFmtId="3" fontId="2" fillId="11" borderId="0" xfId="0" applyNumberFormat="1" applyFont="1" applyFill="1" applyBorder="1"/>
    <xf numFmtId="3" fontId="2" fillId="11" borderId="1" xfId="0" applyNumberFormat="1" applyFont="1" applyFill="1" applyBorder="1"/>
    <xf numFmtId="4" fontId="2" fillId="0" borderId="6" xfId="0" applyNumberFormat="1" applyFont="1" applyFill="1" applyBorder="1"/>
    <xf numFmtId="0" fontId="26" fillId="0" borderId="0" xfId="0" applyFont="1" applyBorder="1" applyAlignment="1">
      <alignment wrapText="1"/>
    </xf>
    <xf numFmtId="0" fontId="3" fillId="0" borderId="56" xfId="0" applyFont="1" applyBorder="1"/>
    <xf numFmtId="0" fontId="3" fillId="0" borderId="57" xfId="0" applyFont="1" applyBorder="1"/>
    <xf numFmtId="0" fontId="3" fillId="0" borderId="55" xfId="0" applyFont="1" applyBorder="1"/>
    <xf numFmtId="0" fontId="3" fillId="0" borderId="58" xfId="0" applyFont="1" applyBorder="1"/>
    <xf numFmtId="0" fontId="3" fillId="0" borderId="59" xfId="0" applyFont="1" applyBorder="1"/>
    <xf numFmtId="0" fontId="21" fillId="0" borderId="60" xfId="0" applyFont="1" applyBorder="1" applyAlignment="1">
      <alignment horizontal="center" vertical="center" wrapText="1"/>
    </xf>
    <xf numFmtId="0" fontId="21" fillId="11" borderId="60" xfId="0" applyFont="1" applyFill="1" applyBorder="1" applyAlignment="1">
      <alignment horizontal="center" vertical="center" wrapText="1"/>
    </xf>
    <xf numFmtId="3" fontId="8" fillId="11" borderId="16" xfId="0" applyNumberFormat="1" applyFont="1" applyFill="1" applyBorder="1" applyAlignment="1">
      <alignment horizontal="center" vertical="center" wrapText="1"/>
    </xf>
    <xf numFmtId="3" fontId="7" fillId="11" borderId="21" xfId="0" applyNumberFormat="1" applyFont="1" applyFill="1" applyBorder="1" applyAlignment="1">
      <alignment horizontal="center" vertical="center" wrapText="1"/>
    </xf>
    <xf numFmtId="3" fontId="7" fillId="11" borderId="26" xfId="0" applyNumberFormat="1" applyFont="1" applyFill="1" applyBorder="1"/>
    <xf numFmtId="3" fontId="7" fillId="11" borderId="0" xfId="0" applyNumberFormat="1" applyFont="1" applyFill="1"/>
    <xf numFmtId="3" fontId="7" fillId="11" borderId="31" xfId="0" applyNumberFormat="1" applyFont="1" applyFill="1" applyBorder="1"/>
    <xf numFmtId="3" fontId="7" fillId="11" borderId="36" xfId="0" applyNumberFormat="1" applyFont="1" applyFill="1" applyBorder="1"/>
    <xf numFmtId="3" fontId="8" fillId="11" borderId="12" xfId="0" applyNumberFormat="1" applyFont="1" applyFill="1" applyBorder="1"/>
    <xf numFmtId="0" fontId="21" fillId="11" borderId="13" xfId="0" applyFont="1" applyFill="1" applyBorder="1" applyAlignment="1">
      <alignment horizontal="center" vertical="center" wrapText="1"/>
    </xf>
    <xf numFmtId="3" fontId="8" fillId="11" borderId="17" xfId="0" applyNumberFormat="1" applyFont="1" applyFill="1" applyBorder="1"/>
    <xf numFmtId="3" fontId="7" fillId="11" borderId="22" xfId="0" applyNumberFormat="1" applyFont="1" applyFill="1" applyBorder="1"/>
    <xf numFmtId="3" fontId="7" fillId="11" borderId="27" xfId="0" applyNumberFormat="1" applyFont="1" applyFill="1" applyBorder="1"/>
    <xf numFmtId="3" fontId="7" fillId="11" borderId="32" xfId="0" applyNumberFormat="1" applyFont="1" applyFill="1" applyBorder="1"/>
    <xf numFmtId="3" fontId="7" fillId="11" borderId="37" xfId="0" applyNumberFormat="1" applyFont="1" applyFill="1" applyBorder="1"/>
    <xf numFmtId="3" fontId="8" fillId="11" borderId="18" xfId="0" applyNumberFormat="1" applyFont="1" applyFill="1" applyBorder="1" applyAlignment="1">
      <alignment horizontal="center" vertical="center" wrapText="1"/>
    </xf>
    <xf numFmtId="3" fontId="7" fillId="11" borderId="23" xfId="0" applyNumberFormat="1" applyFont="1" applyFill="1" applyBorder="1" applyAlignment="1">
      <alignment horizontal="center" vertical="center" wrapText="1"/>
    </xf>
    <xf numFmtId="3" fontId="7" fillId="11" borderId="28" xfId="0" applyNumberFormat="1" applyFont="1" applyFill="1" applyBorder="1"/>
    <xf numFmtId="3" fontId="7" fillId="11" borderId="33" xfId="0" applyNumberFormat="1" applyFont="1" applyFill="1" applyBorder="1"/>
    <xf numFmtId="3" fontId="7" fillId="11" borderId="38" xfId="0" applyNumberFormat="1" applyFont="1" applyFill="1" applyBorder="1"/>
    <xf numFmtId="0" fontId="3" fillId="3" borderId="54" xfId="0" applyFont="1" applyFill="1" applyBorder="1" applyAlignment="1">
      <alignment vertical="center" wrapText="1"/>
    </xf>
    <xf numFmtId="3" fontId="3" fillId="0" borderId="6" xfId="0" applyNumberFormat="1" applyFont="1" applyFill="1" applyBorder="1"/>
    <xf numFmtId="4" fontId="27" fillId="3" borderId="44" xfId="0" applyNumberFormat="1" applyFont="1" applyFill="1" applyBorder="1" applyAlignment="1">
      <alignment vertical="center"/>
    </xf>
    <xf numFmtId="4" fontId="3" fillId="0" borderId="4" xfId="0" applyNumberFormat="1" applyFont="1" applyFill="1" applyBorder="1"/>
    <xf numFmtId="1" fontId="8" fillId="3" borderId="25" xfId="0" applyNumberFormat="1" applyFont="1" applyFill="1" applyBorder="1" applyAlignment="1">
      <alignment horizontal="left" wrapText="1"/>
    </xf>
    <xf numFmtId="3" fontId="7" fillId="3" borderId="26" xfId="0" applyNumberFormat="1" applyFont="1" applyFill="1" applyBorder="1"/>
    <xf numFmtId="3" fontId="7" fillId="3" borderId="27" xfId="0" applyNumberFormat="1" applyFont="1" applyFill="1" applyBorder="1"/>
    <xf numFmtId="3" fontId="7" fillId="3" borderId="28" xfId="0" applyNumberFormat="1" applyFont="1" applyFill="1" applyBorder="1"/>
    <xf numFmtId="3" fontId="7" fillId="3" borderId="29" xfId="0" applyNumberFormat="1" applyFont="1" applyFill="1" applyBorder="1"/>
    <xf numFmtId="0" fontId="3" fillId="0" borderId="6" xfId="0" applyFont="1" applyFill="1" applyBorder="1"/>
    <xf numFmtId="0" fontId="2" fillId="0" borderId="0" xfId="0" applyFont="1"/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4" fontId="3" fillId="0" borderId="48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3" fontId="2" fillId="0" borderId="51" xfId="0" applyNumberFormat="1" applyFont="1" applyBorder="1"/>
    <xf numFmtId="3" fontId="3" fillId="0" borderId="6" xfId="0" applyNumberFormat="1" applyFont="1" applyBorder="1" applyAlignment="1">
      <alignment vertical="center"/>
    </xf>
    <xf numFmtId="3" fontId="3" fillId="0" borderId="48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30" fillId="7" borderId="49" xfId="0" applyFont="1" applyFill="1" applyBorder="1" applyAlignment="1">
      <alignment horizontal="left"/>
    </xf>
    <xf numFmtId="0" fontId="21" fillId="12" borderId="13" xfId="0" applyFont="1" applyFill="1" applyBorder="1" applyAlignment="1">
      <alignment horizontal="center" vertical="center" wrapText="1"/>
    </xf>
    <xf numFmtId="3" fontId="8" fillId="12" borderId="17" xfId="0" applyNumberFormat="1" applyFont="1" applyFill="1" applyBorder="1"/>
    <xf numFmtId="3" fontId="7" fillId="12" borderId="22" xfId="0" applyNumberFormat="1" applyFont="1" applyFill="1" applyBorder="1"/>
    <xf numFmtId="3" fontId="7" fillId="12" borderId="27" xfId="0" applyNumberFormat="1" applyFont="1" applyFill="1" applyBorder="1"/>
    <xf numFmtId="3" fontId="7" fillId="12" borderId="32" xfId="0" applyNumberFormat="1" applyFont="1" applyFill="1" applyBorder="1"/>
    <xf numFmtId="3" fontId="7" fillId="12" borderId="37" xfId="0" applyNumberFormat="1" applyFont="1" applyFill="1" applyBorder="1"/>
    <xf numFmtId="3" fontId="8" fillId="12" borderId="12" xfId="0" applyNumberFormat="1" applyFont="1" applyFill="1" applyBorder="1"/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" fontId="3" fillId="13" borderId="6" xfId="0" applyNumberFormat="1" applyFont="1" applyFill="1" applyBorder="1"/>
    <xf numFmtId="3" fontId="2" fillId="13" borderId="6" xfId="0" applyNumberFormat="1" applyFont="1" applyFill="1" applyBorder="1"/>
    <xf numFmtId="3" fontId="2" fillId="13" borderId="0" xfId="0" applyNumberFormat="1" applyFont="1" applyFill="1" applyBorder="1"/>
    <xf numFmtId="3" fontId="2" fillId="13" borderId="1" xfId="0" applyNumberFormat="1" applyFont="1" applyFill="1" applyBorder="1"/>
    <xf numFmtId="0" fontId="2" fillId="0" borderId="0" xfId="0" applyFont="1"/>
    <xf numFmtId="0" fontId="32" fillId="10" borderId="2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wrapText="1"/>
    </xf>
    <xf numFmtId="0" fontId="2" fillId="0" borderId="0" xfId="0" applyFont="1"/>
    <xf numFmtId="0" fontId="2" fillId="0" borderId="0" xfId="0" applyFont="1"/>
    <xf numFmtId="0" fontId="23" fillId="0" borderId="0" xfId="0" applyFont="1" applyAlignment="1">
      <alignment horizontal="center" vertical="center"/>
    </xf>
    <xf numFmtId="3" fontId="3" fillId="14" borderId="6" xfId="0" applyNumberFormat="1" applyFont="1" applyFill="1" applyBorder="1"/>
    <xf numFmtId="3" fontId="2" fillId="14" borderId="6" xfId="0" applyNumberFormat="1" applyFont="1" applyFill="1" applyBorder="1"/>
    <xf numFmtId="3" fontId="2" fillId="14" borderId="0" xfId="0" applyNumberFormat="1" applyFont="1" applyFill="1" applyBorder="1"/>
    <xf numFmtId="3" fontId="2" fillId="14" borderId="1" xfId="0" applyNumberFormat="1" applyFont="1" applyFill="1" applyBorder="1"/>
    <xf numFmtId="4" fontId="3" fillId="0" borderId="4" xfId="0" applyNumberFormat="1" applyFont="1" applyBorder="1"/>
    <xf numFmtId="0" fontId="2" fillId="0" borderId="0" xfId="0" applyFont="1"/>
    <xf numFmtId="0" fontId="29" fillId="14" borderId="2" xfId="0" applyFont="1" applyFill="1" applyBorder="1" applyAlignment="1">
      <alignment horizontal="center" vertical="center" wrapText="1"/>
    </xf>
    <xf numFmtId="0" fontId="2" fillId="0" borderId="0" xfId="0" applyFont="1"/>
    <xf numFmtId="0" fontId="26" fillId="0" borderId="0" xfId="0" applyFont="1" applyFill="1" applyBorder="1" applyAlignment="1">
      <alignment wrapText="1"/>
    </xf>
    <xf numFmtId="0" fontId="33" fillId="11" borderId="2" xfId="0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 wrapText="1"/>
    </xf>
    <xf numFmtId="3" fontId="2" fillId="12" borderId="6" xfId="0" applyNumberFormat="1" applyFont="1" applyFill="1" applyBorder="1"/>
    <xf numFmtId="3" fontId="23" fillId="0" borderId="0" xfId="0" applyNumberFormat="1" applyFont="1"/>
    <xf numFmtId="3" fontId="22" fillId="0" borderId="0" xfId="0" applyNumberFormat="1" applyFont="1"/>
    <xf numFmtId="0" fontId="34" fillId="0" borderId="0" xfId="0" applyFont="1" applyAlignment="1">
      <alignment vertical="center"/>
    </xf>
    <xf numFmtId="0" fontId="28" fillId="0" borderId="41" xfId="0" quotePrefix="1" applyFont="1" applyBorder="1" applyAlignment="1">
      <alignment horizontal="left" wrapText="1"/>
    </xf>
    <xf numFmtId="0" fontId="28" fillId="0" borderId="3" xfId="0" quotePrefix="1" applyFont="1" applyBorder="1" applyAlignment="1">
      <alignment horizontal="left" wrapText="1"/>
    </xf>
    <xf numFmtId="0" fontId="28" fillId="0" borderId="3" xfId="0" quotePrefix="1" applyFont="1" applyBorder="1" applyAlignment="1">
      <alignment horizontal="center" wrapText="1"/>
    </xf>
    <xf numFmtId="0" fontId="28" fillId="0" borderId="3" xfId="0" quotePrefix="1" applyFont="1" applyBorder="1" applyAlignment="1">
      <alignment horizontal="left"/>
    </xf>
    <xf numFmtId="0" fontId="35" fillId="0" borderId="0" xfId="0" applyFont="1"/>
    <xf numFmtId="3" fontId="35" fillId="0" borderId="0" xfId="0" applyNumberFormat="1" applyFont="1"/>
    <xf numFmtId="0" fontId="2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9" fillId="5" borderId="41" xfId="0" quotePrefix="1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9" fillId="0" borderId="41" xfId="0" quotePrefix="1" applyFont="1" applyBorder="1" applyAlignment="1">
      <alignment horizontal="left" wrapText="1"/>
    </xf>
    <xf numFmtId="0" fontId="28" fillId="5" borderId="41" xfId="0" applyFont="1" applyFill="1" applyBorder="1" applyAlignment="1">
      <alignment horizontal="left" wrapText="1"/>
    </xf>
    <xf numFmtId="0" fontId="28" fillId="5" borderId="3" xfId="0" applyFont="1" applyFill="1" applyBorder="1" applyAlignment="1">
      <alignment horizontal="left" wrapText="1"/>
    </xf>
    <xf numFmtId="0" fontId="28" fillId="5" borderId="43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7" fillId="5" borderId="3" xfId="0" applyFont="1" applyFill="1" applyBorder="1"/>
    <xf numFmtId="0" fontId="7" fillId="0" borderId="3" xfId="0" applyFont="1" applyBorder="1"/>
    <xf numFmtId="0" fontId="8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28" fillId="6" borderId="41" xfId="0" applyFont="1" applyFill="1" applyBorder="1" applyAlignment="1">
      <alignment horizontal="left" wrapText="1"/>
    </xf>
    <xf numFmtId="0" fontId="28" fillId="6" borderId="3" xfId="0" applyFont="1" applyFill="1" applyBorder="1" applyAlignment="1">
      <alignment horizontal="left" wrapText="1"/>
    </xf>
    <xf numFmtId="0" fontId="28" fillId="6" borderId="43" xfId="0" applyFont="1" applyFill="1" applyBorder="1" applyAlignment="1">
      <alignment horizontal="left" wrapText="1"/>
    </xf>
    <xf numFmtId="3" fontId="8" fillId="0" borderId="8" xfId="0" applyNumberFormat="1" applyFont="1" applyBorder="1" applyAlignment="1"/>
    <xf numFmtId="0" fontId="0" fillId="0" borderId="10" xfId="0" applyBorder="1" applyAlignment="1"/>
    <xf numFmtId="0" fontId="21" fillId="0" borderId="61" xfId="0" applyFont="1" applyBorder="1" applyAlignment="1">
      <alignment horizontal="center" vertical="center" wrapText="1"/>
    </xf>
    <xf numFmtId="0" fontId="0" fillId="0" borderId="60" xfId="0" applyBorder="1" applyAlignment="1"/>
    <xf numFmtId="3" fontId="7" fillId="0" borderId="18" xfId="0" applyNumberFormat="1" applyFont="1" applyBorder="1" applyAlignment="1">
      <alignment horizontal="center" vertical="center" wrapText="1"/>
    </xf>
    <xf numFmtId="0" fontId="0" fillId="0" borderId="16" xfId="0" applyBorder="1" applyAlignment="1"/>
    <xf numFmtId="3" fontId="7" fillId="0" borderId="28" xfId="0" applyNumberFormat="1" applyFont="1" applyBorder="1" applyAlignment="1"/>
    <xf numFmtId="0" fontId="0" fillId="0" borderId="26" xfId="0" applyBorder="1" applyAlignment="1"/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3" fontId="7" fillId="0" borderId="38" xfId="0" applyNumberFormat="1" applyFont="1" applyBorder="1" applyAlignment="1"/>
    <xf numFmtId="0" fontId="0" fillId="0" borderId="36" xfId="0" applyBorder="1" applyAlignment="1"/>
    <xf numFmtId="0" fontId="0" fillId="0" borderId="60" xfId="0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3" fontId="24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6EBE6E-8F6F-48E5-8E5E-14450BF3C113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6F8484-FE7B-4C50-A676-4A97E1B11416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0A4A8F-8922-47C7-8B90-625E1898FD66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1057275</xdr:colOff>
      <xdr:row>27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59A2799-2980-4ACA-B0B4-AE7FAE8950C3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9F0394E-440E-4279-BCDA-2916062946B7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1057275</xdr:colOff>
      <xdr:row>40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62C7B46-775C-42E4-8EDA-6FDCE12DF2CF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72</xdr:row>
      <xdr:rowOff>19050</xdr:rowOff>
    </xdr:from>
    <xdr:to>
      <xdr:col>1</xdr:col>
      <xdr:colOff>0</xdr:colOff>
      <xdr:row>74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5513463-878B-4064-BCEB-5CFFB21BBA3A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72</xdr:row>
      <xdr:rowOff>19050</xdr:rowOff>
    </xdr:from>
    <xdr:to>
      <xdr:col>0</xdr:col>
      <xdr:colOff>1057275</xdr:colOff>
      <xdr:row>74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3F80ACE-0DB3-4B2A-A091-5D97F56E6F82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83</xdr:row>
      <xdr:rowOff>19050</xdr:rowOff>
    </xdr:from>
    <xdr:to>
      <xdr:col>1</xdr:col>
      <xdr:colOff>0</xdr:colOff>
      <xdr:row>85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BBD0DF5-40E5-4A71-88E3-8FC34CBD7B82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83</xdr:row>
      <xdr:rowOff>19050</xdr:rowOff>
    </xdr:from>
    <xdr:to>
      <xdr:col>0</xdr:col>
      <xdr:colOff>1057275</xdr:colOff>
      <xdr:row>85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E38EA426-016B-4B53-A5C5-99E418EE028B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9594-432E-432C-8BDF-3144CFD92825}">
  <dimension ref="A1:O42"/>
  <sheetViews>
    <sheetView workbookViewId="0">
      <selection activeCell="Q17" sqref="Q17"/>
    </sheetView>
  </sheetViews>
  <sheetFormatPr defaultColWidth="11.42578125" defaultRowHeight="12.75" x14ac:dyDescent="0.2"/>
  <cols>
    <col min="1" max="2" width="4.28515625" style="166" customWidth="1"/>
    <col min="3" max="3" width="5.5703125" style="166" customWidth="1"/>
    <col min="4" max="4" width="5.28515625" style="10" customWidth="1"/>
    <col min="5" max="5" width="18.85546875" style="166" customWidth="1"/>
    <col min="6" max="6" width="11.7109375" style="166" customWidth="1"/>
    <col min="7" max="7" width="13.28515625" style="166" customWidth="1"/>
    <col min="8" max="8" width="14.42578125" style="230" customWidth="1"/>
    <col min="9" max="9" width="14.42578125" style="282" customWidth="1"/>
    <col min="10" max="10" width="15.28515625" style="166" customWidth="1"/>
    <col min="11" max="11" width="10.7109375" style="257" customWidth="1"/>
    <col min="12" max="12" width="12" style="166" customWidth="1"/>
    <col min="13" max="13" width="11.42578125" style="166"/>
    <col min="14" max="14" width="16.28515625" style="166" bestFit="1" customWidth="1"/>
    <col min="15" max="15" width="21.7109375" style="166" bestFit="1" customWidth="1"/>
    <col min="16" max="260" width="11.42578125" style="166"/>
    <col min="261" max="262" width="4.28515625" style="166" customWidth="1"/>
    <col min="263" max="263" width="5.5703125" style="166" customWidth="1"/>
    <col min="264" max="264" width="5.28515625" style="166" customWidth="1"/>
    <col min="265" max="265" width="44.7109375" style="166" customWidth="1"/>
    <col min="266" max="266" width="15.85546875" style="166" bestFit="1" customWidth="1"/>
    <col min="267" max="267" width="17.28515625" style="166" customWidth="1"/>
    <col min="268" max="268" width="16.7109375" style="166" customWidth="1"/>
    <col min="269" max="269" width="11.42578125" style="166"/>
    <col min="270" max="270" width="16.28515625" style="166" bestFit="1" customWidth="1"/>
    <col min="271" max="271" width="21.7109375" style="166" bestFit="1" customWidth="1"/>
    <col min="272" max="516" width="11.42578125" style="166"/>
    <col min="517" max="518" width="4.28515625" style="166" customWidth="1"/>
    <col min="519" max="519" width="5.5703125" style="166" customWidth="1"/>
    <col min="520" max="520" width="5.28515625" style="166" customWidth="1"/>
    <col min="521" max="521" width="44.7109375" style="166" customWidth="1"/>
    <col min="522" max="522" width="15.85546875" style="166" bestFit="1" customWidth="1"/>
    <col min="523" max="523" width="17.28515625" style="166" customWidth="1"/>
    <col min="524" max="524" width="16.7109375" style="166" customWidth="1"/>
    <col min="525" max="525" width="11.42578125" style="166"/>
    <col min="526" max="526" width="16.28515625" style="166" bestFit="1" customWidth="1"/>
    <col min="527" max="527" width="21.7109375" style="166" bestFit="1" customWidth="1"/>
    <col min="528" max="772" width="11.42578125" style="166"/>
    <col min="773" max="774" width="4.28515625" style="166" customWidth="1"/>
    <col min="775" max="775" width="5.5703125" style="166" customWidth="1"/>
    <col min="776" max="776" width="5.28515625" style="166" customWidth="1"/>
    <col min="777" max="777" width="44.7109375" style="166" customWidth="1"/>
    <col min="778" max="778" width="15.85546875" style="166" bestFit="1" customWidth="1"/>
    <col min="779" max="779" width="17.28515625" style="166" customWidth="1"/>
    <col min="780" max="780" width="16.7109375" style="166" customWidth="1"/>
    <col min="781" max="781" width="11.42578125" style="166"/>
    <col min="782" max="782" width="16.28515625" style="166" bestFit="1" customWidth="1"/>
    <col min="783" max="783" width="21.7109375" style="166" bestFit="1" customWidth="1"/>
    <col min="784" max="1028" width="11.42578125" style="166"/>
    <col min="1029" max="1030" width="4.28515625" style="166" customWidth="1"/>
    <col min="1031" max="1031" width="5.5703125" style="166" customWidth="1"/>
    <col min="1032" max="1032" width="5.28515625" style="166" customWidth="1"/>
    <col min="1033" max="1033" width="44.7109375" style="166" customWidth="1"/>
    <col min="1034" max="1034" width="15.85546875" style="166" bestFit="1" customWidth="1"/>
    <col min="1035" max="1035" width="17.28515625" style="166" customWidth="1"/>
    <col min="1036" max="1036" width="16.7109375" style="166" customWidth="1"/>
    <col min="1037" max="1037" width="11.42578125" style="166"/>
    <col min="1038" max="1038" width="16.28515625" style="166" bestFit="1" customWidth="1"/>
    <col min="1039" max="1039" width="21.7109375" style="166" bestFit="1" customWidth="1"/>
    <col min="1040" max="1284" width="11.42578125" style="166"/>
    <col min="1285" max="1286" width="4.28515625" style="166" customWidth="1"/>
    <col min="1287" max="1287" width="5.5703125" style="166" customWidth="1"/>
    <col min="1288" max="1288" width="5.28515625" style="166" customWidth="1"/>
    <col min="1289" max="1289" width="44.7109375" style="166" customWidth="1"/>
    <col min="1290" max="1290" width="15.85546875" style="166" bestFit="1" customWidth="1"/>
    <col min="1291" max="1291" width="17.28515625" style="166" customWidth="1"/>
    <col min="1292" max="1292" width="16.7109375" style="166" customWidth="1"/>
    <col min="1293" max="1293" width="11.42578125" style="166"/>
    <col min="1294" max="1294" width="16.28515625" style="166" bestFit="1" customWidth="1"/>
    <col min="1295" max="1295" width="21.7109375" style="166" bestFit="1" customWidth="1"/>
    <col min="1296" max="1540" width="11.42578125" style="166"/>
    <col min="1541" max="1542" width="4.28515625" style="166" customWidth="1"/>
    <col min="1543" max="1543" width="5.5703125" style="166" customWidth="1"/>
    <col min="1544" max="1544" width="5.28515625" style="166" customWidth="1"/>
    <col min="1545" max="1545" width="44.7109375" style="166" customWidth="1"/>
    <col min="1546" max="1546" width="15.85546875" style="166" bestFit="1" customWidth="1"/>
    <col min="1547" max="1547" width="17.28515625" style="166" customWidth="1"/>
    <col min="1548" max="1548" width="16.7109375" style="166" customWidth="1"/>
    <col min="1549" max="1549" width="11.42578125" style="166"/>
    <col min="1550" max="1550" width="16.28515625" style="166" bestFit="1" customWidth="1"/>
    <col min="1551" max="1551" width="21.7109375" style="166" bestFit="1" customWidth="1"/>
    <col min="1552" max="1796" width="11.42578125" style="166"/>
    <col min="1797" max="1798" width="4.28515625" style="166" customWidth="1"/>
    <col min="1799" max="1799" width="5.5703125" style="166" customWidth="1"/>
    <col min="1800" max="1800" width="5.28515625" style="166" customWidth="1"/>
    <col min="1801" max="1801" width="44.7109375" style="166" customWidth="1"/>
    <col min="1802" max="1802" width="15.85546875" style="166" bestFit="1" customWidth="1"/>
    <col min="1803" max="1803" width="17.28515625" style="166" customWidth="1"/>
    <col min="1804" max="1804" width="16.7109375" style="166" customWidth="1"/>
    <col min="1805" max="1805" width="11.42578125" style="166"/>
    <col min="1806" max="1806" width="16.28515625" style="166" bestFit="1" customWidth="1"/>
    <col min="1807" max="1807" width="21.7109375" style="166" bestFit="1" customWidth="1"/>
    <col min="1808" max="2052" width="11.42578125" style="166"/>
    <col min="2053" max="2054" width="4.28515625" style="166" customWidth="1"/>
    <col min="2055" max="2055" width="5.5703125" style="166" customWidth="1"/>
    <col min="2056" max="2056" width="5.28515625" style="166" customWidth="1"/>
    <col min="2057" max="2057" width="44.7109375" style="166" customWidth="1"/>
    <col min="2058" max="2058" width="15.85546875" style="166" bestFit="1" customWidth="1"/>
    <col min="2059" max="2059" width="17.28515625" style="166" customWidth="1"/>
    <col min="2060" max="2060" width="16.7109375" style="166" customWidth="1"/>
    <col min="2061" max="2061" width="11.42578125" style="166"/>
    <col min="2062" max="2062" width="16.28515625" style="166" bestFit="1" customWidth="1"/>
    <col min="2063" max="2063" width="21.7109375" style="166" bestFit="1" customWidth="1"/>
    <col min="2064" max="2308" width="11.42578125" style="166"/>
    <col min="2309" max="2310" width="4.28515625" style="166" customWidth="1"/>
    <col min="2311" max="2311" width="5.5703125" style="166" customWidth="1"/>
    <col min="2312" max="2312" width="5.28515625" style="166" customWidth="1"/>
    <col min="2313" max="2313" width="44.7109375" style="166" customWidth="1"/>
    <col min="2314" max="2314" width="15.85546875" style="166" bestFit="1" customWidth="1"/>
    <col min="2315" max="2315" width="17.28515625" style="166" customWidth="1"/>
    <col min="2316" max="2316" width="16.7109375" style="166" customWidth="1"/>
    <col min="2317" max="2317" width="11.42578125" style="166"/>
    <col min="2318" max="2318" width="16.28515625" style="166" bestFit="1" customWidth="1"/>
    <col min="2319" max="2319" width="21.7109375" style="166" bestFit="1" customWidth="1"/>
    <col min="2320" max="2564" width="11.42578125" style="166"/>
    <col min="2565" max="2566" width="4.28515625" style="166" customWidth="1"/>
    <col min="2567" max="2567" width="5.5703125" style="166" customWidth="1"/>
    <col min="2568" max="2568" width="5.28515625" style="166" customWidth="1"/>
    <col min="2569" max="2569" width="44.7109375" style="166" customWidth="1"/>
    <col min="2570" max="2570" width="15.85546875" style="166" bestFit="1" customWidth="1"/>
    <col min="2571" max="2571" width="17.28515625" style="166" customWidth="1"/>
    <col min="2572" max="2572" width="16.7109375" style="166" customWidth="1"/>
    <col min="2573" max="2573" width="11.42578125" style="166"/>
    <col min="2574" max="2574" width="16.28515625" style="166" bestFit="1" customWidth="1"/>
    <col min="2575" max="2575" width="21.7109375" style="166" bestFit="1" customWidth="1"/>
    <col min="2576" max="2820" width="11.42578125" style="166"/>
    <col min="2821" max="2822" width="4.28515625" style="166" customWidth="1"/>
    <col min="2823" max="2823" width="5.5703125" style="166" customWidth="1"/>
    <col min="2824" max="2824" width="5.28515625" style="166" customWidth="1"/>
    <col min="2825" max="2825" width="44.7109375" style="166" customWidth="1"/>
    <col min="2826" max="2826" width="15.85546875" style="166" bestFit="1" customWidth="1"/>
    <col min="2827" max="2827" width="17.28515625" style="166" customWidth="1"/>
    <col min="2828" max="2828" width="16.7109375" style="166" customWidth="1"/>
    <col min="2829" max="2829" width="11.42578125" style="166"/>
    <col min="2830" max="2830" width="16.28515625" style="166" bestFit="1" customWidth="1"/>
    <col min="2831" max="2831" width="21.7109375" style="166" bestFit="1" customWidth="1"/>
    <col min="2832" max="3076" width="11.42578125" style="166"/>
    <col min="3077" max="3078" width="4.28515625" style="166" customWidth="1"/>
    <col min="3079" max="3079" width="5.5703125" style="166" customWidth="1"/>
    <col min="3080" max="3080" width="5.28515625" style="166" customWidth="1"/>
    <col min="3081" max="3081" width="44.7109375" style="166" customWidth="1"/>
    <col min="3082" max="3082" width="15.85546875" style="166" bestFit="1" customWidth="1"/>
    <col min="3083" max="3083" width="17.28515625" style="166" customWidth="1"/>
    <col min="3084" max="3084" width="16.7109375" style="166" customWidth="1"/>
    <col min="3085" max="3085" width="11.42578125" style="166"/>
    <col min="3086" max="3086" width="16.28515625" style="166" bestFit="1" customWidth="1"/>
    <col min="3087" max="3087" width="21.7109375" style="166" bestFit="1" customWidth="1"/>
    <col min="3088" max="3332" width="11.42578125" style="166"/>
    <col min="3333" max="3334" width="4.28515625" style="166" customWidth="1"/>
    <col min="3335" max="3335" width="5.5703125" style="166" customWidth="1"/>
    <col min="3336" max="3336" width="5.28515625" style="166" customWidth="1"/>
    <col min="3337" max="3337" width="44.7109375" style="166" customWidth="1"/>
    <col min="3338" max="3338" width="15.85546875" style="166" bestFit="1" customWidth="1"/>
    <col min="3339" max="3339" width="17.28515625" style="166" customWidth="1"/>
    <col min="3340" max="3340" width="16.7109375" style="166" customWidth="1"/>
    <col min="3341" max="3341" width="11.42578125" style="166"/>
    <col min="3342" max="3342" width="16.28515625" style="166" bestFit="1" customWidth="1"/>
    <col min="3343" max="3343" width="21.7109375" style="166" bestFit="1" customWidth="1"/>
    <col min="3344" max="3588" width="11.42578125" style="166"/>
    <col min="3589" max="3590" width="4.28515625" style="166" customWidth="1"/>
    <col min="3591" max="3591" width="5.5703125" style="166" customWidth="1"/>
    <col min="3592" max="3592" width="5.28515625" style="166" customWidth="1"/>
    <col min="3593" max="3593" width="44.7109375" style="166" customWidth="1"/>
    <col min="3594" max="3594" width="15.85546875" style="166" bestFit="1" customWidth="1"/>
    <col min="3595" max="3595" width="17.28515625" style="166" customWidth="1"/>
    <col min="3596" max="3596" width="16.7109375" style="166" customWidth="1"/>
    <col min="3597" max="3597" width="11.42578125" style="166"/>
    <col min="3598" max="3598" width="16.28515625" style="166" bestFit="1" customWidth="1"/>
    <col min="3599" max="3599" width="21.7109375" style="166" bestFit="1" customWidth="1"/>
    <col min="3600" max="3844" width="11.42578125" style="166"/>
    <col min="3845" max="3846" width="4.28515625" style="166" customWidth="1"/>
    <col min="3847" max="3847" width="5.5703125" style="166" customWidth="1"/>
    <col min="3848" max="3848" width="5.28515625" style="166" customWidth="1"/>
    <col min="3849" max="3849" width="44.7109375" style="166" customWidth="1"/>
    <col min="3850" max="3850" width="15.85546875" style="166" bestFit="1" customWidth="1"/>
    <col min="3851" max="3851" width="17.28515625" style="166" customWidth="1"/>
    <col min="3852" max="3852" width="16.7109375" style="166" customWidth="1"/>
    <col min="3853" max="3853" width="11.42578125" style="166"/>
    <col min="3854" max="3854" width="16.28515625" style="166" bestFit="1" customWidth="1"/>
    <col min="3855" max="3855" width="21.7109375" style="166" bestFit="1" customWidth="1"/>
    <col min="3856" max="4100" width="11.42578125" style="166"/>
    <col min="4101" max="4102" width="4.28515625" style="166" customWidth="1"/>
    <col min="4103" max="4103" width="5.5703125" style="166" customWidth="1"/>
    <col min="4104" max="4104" width="5.28515625" style="166" customWidth="1"/>
    <col min="4105" max="4105" width="44.7109375" style="166" customWidth="1"/>
    <col min="4106" max="4106" width="15.85546875" style="166" bestFit="1" customWidth="1"/>
    <col min="4107" max="4107" width="17.28515625" style="166" customWidth="1"/>
    <col min="4108" max="4108" width="16.7109375" style="166" customWidth="1"/>
    <col min="4109" max="4109" width="11.42578125" style="166"/>
    <col min="4110" max="4110" width="16.28515625" style="166" bestFit="1" customWidth="1"/>
    <col min="4111" max="4111" width="21.7109375" style="166" bestFit="1" customWidth="1"/>
    <col min="4112" max="4356" width="11.42578125" style="166"/>
    <col min="4357" max="4358" width="4.28515625" style="166" customWidth="1"/>
    <col min="4359" max="4359" width="5.5703125" style="166" customWidth="1"/>
    <col min="4360" max="4360" width="5.28515625" style="166" customWidth="1"/>
    <col min="4361" max="4361" width="44.7109375" style="166" customWidth="1"/>
    <col min="4362" max="4362" width="15.85546875" style="166" bestFit="1" customWidth="1"/>
    <col min="4363" max="4363" width="17.28515625" style="166" customWidth="1"/>
    <col min="4364" max="4364" width="16.7109375" style="166" customWidth="1"/>
    <col min="4365" max="4365" width="11.42578125" style="166"/>
    <col min="4366" max="4366" width="16.28515625" style="166" bestFit="1" customWidth="1"/>
    <col min="4367" max="4367" width="21.7109375" style="166" bestFit="1" customWidth="1"/>
    <col min="4368" max="4612" width="11.42578125" style="166"/>
    <col min="4613" max="4614" width="4.28515625" style="166" customWidth="1"/>
    <col min="4615" max="4615" width="5.5703125" style="166" customWidth="1"/>
    <col min="4616" max="4616" width="5.28515625" style="166" customWidth="1"/>
    <col min="4617" max="4617" width="44.7109375" style="166" customWidth="1"/>
    <col min="4618" max="4618" width="15.85546875" style="166" bestFit="1" customWidth="1"/>
    <col min="4619" max="4619" width="17.28515625" style="166" customWidth="1"/>
    <col min="4620" max="4620" width="16.7109375" style="166" customWidth="1"/>
    <col min="4621" max="4621" width="11.42578125" style="166"/>
    <col min="4622" max="4622" width="16.28515625" style="166" bestFit="1" customWidth="1"/>
    <col min="4623" max="4623" width="21.7109375" style="166" bestFit="1" customWidth="1"/>
    <col min="4624" max="4868" width="11.42578125" style="166"/>
    <col min="4869" max="4870" width="4.28515625" style="166" customWidth="1"/>
    <col min="4871" max="4871" width="5.5703125" style="166" customWidth="1"/>
    <col min="4872" max="4872" width="5.28515625" style="166" customWidth="1"/>
    <col min="4873" max="4873" width="44.7109375" style="166" customWidth="1"/>
    <col min="4874" max="4874" width="15.85546875" style="166" bestFit="1" customWidth="1"/>
    <col min="4875" max="4875" width="17.28515625" style="166" customWidth="1"/>
    <col min="4876" max="4876" width="16.7109375" style="166" customWidth="1"/>
    <col min="4877" max="4877" width="11.42578125" style="166"/>
    <col min="4878" max="4878" width="16.28515625" style="166" bestFit="1" customWidth="1"/>
    <col min="4879" max="4879" width="21.7109375" style="166" bestFit="1" customWidth="1"/>
    <col min="4880" max="5124" width="11.42578125" style="166"/>
    <col min="5125" max="5126" width="4.28515625" style="166" customWidth="1"/>
    <col min="5127" max="5127" width="5.5703125" style="166" customWidth="1"/>
    <col min="5128" max="5128" width="5.28515625" style="166" customWidth="1"/>
    <col min="5129" max="5129" width="44.7109375" style="166" customWidth="1"/>
    <col min="5130" max="5130" width="15.85546875" style="166" bestFit="1" customWidth="1"/>
    <col min="5131" max="5131" width="17.28515625" style="166" customWidth="1"/>
    <col min="5132" max="5132" width="16.7109375" style="166" customWidth="1"/>
    <col min="5133" max="5133" width="11.42578125" style="166"/>
    <col min="5134" max="5134" width="16.28515625" style="166" bestFit="1" customWidth="1"/>
    <col min="5135" max="5135" width="21.7109375" style="166" bestFit="1" customWidth="1"/>
    <col min="5136" max="5380" width="11.42578125" style="166"/>
    <col min="5381" max="5382" width="4.28515625" style="166" customWidth="1"/>
    <col min="5383" max="5383" width="5.5703125" style="166" customWidth="1"/>
    <col min="5384" max="5384" width="5.28515625" style="166" customWidth="1"/>
    <col min="5385" max="5385" width="44.7109375" style="166" customWidth="1"/>
    <col min="5386" max="5386" width="15.85546875" style="166" bestFit="1" customWidth="1"/>
    <col min="5387" max="5387" width="17.28515625" style="166" customWidth="1"/>
    <col min="5388" max="5388" width="16.7109375" style="166" customWidth="1"/>
    <col min="5389" max="5389" width="11.42578125" style="166"/>
    <col min="5390" max="5390" width="16.28515625" style="166" bestFit="1" customWidth="1"/>
    <col min="5391" max="5391" width="21.7109375" style="166" bestFit="1" customWidth="1"/>
    <col min="5392" max="5636" width="11.42578125" style="166"/>
    <col min="5637" max="5638" width="4.28515625" style="166" customWidth="1"/>
    <col min="5639" max="5639" width="5.5703125" style="166" customWidth="1"/>
    <col min="5640" max="5640" width="5.28515625" style="166" customWidth="1"/>
    <col min="5641" max="5641" width="44.7109375" style="166" customWidth="1"/>
    <col min="5642" max="5642" width="15.85546875" style="166" bestFit="1" customWidth="1"/>
    <col min="5643" max="5643" width="17.28515625" style="166" customWidth="1"/>
    <col min="5644" max="5644" width="16.7109375" style="166" customWidth="1"/>
    <col min="5645" max="5645" width="11.42578125" style="166"/>
    <col min="5646" max="5646" width="16.28515625" style="166" bestFit="1" customWidth="1"/>
    <col min="5647" max="5647" width="21.7109375" style="166" bestFit="1" customWidth="1"/>
    <col min="5648" max="5892" width="11.42578125" style="166"/>
    <col min="5893" max="5894" width="4.28515625" style="166" customWidth="1"/>
    <col min="5895" max="5895" width="5.5703125" style="166" customWidth="1"/>
    <col min="5896" max="5896" width="5.28515625" style="166" customWidth="1"/>
    <col min="5897" max="5897" width="44.7109375" style="166" customWidth="1"/>
    <col min="5898" max="5898" width="15.85546875" style="166" bestFit="1" customWidth="1"/>
    <col min="5899" max="5899" width="17.28515625" style="166" customWidth="1"/>
    <col min="5900" max="5900" width="16.7109375" style="166" customWidth="1"/>
    <col min="5901" max="5901" width="11.42578125" style="166"/>
    <col min="5902" max="5902" width="16.28515625" style="166" bestFit="1" customWidth="1"/>
    <col min="5903" max="5903" width="21.7109375" style="166" bestFit="1" customWidth="1"/>
    <col min="5904" max="6148" width="11.42578125" style="166"/>
    <col min="6149" max="6150" width="4.28515625" style="166" customWidth="1"/>
    <col min="6151" max="6151" width="5.5703125" style="166" customWidth="1"/>
    <col min="6152" max="6152" width="5.28515625" style="166" customWidth="1"/>
    <col min="6153" max="6153" width="44.7109375" style="166" customWidth="1"/>
    <col min="6154" max="6154" width="15.85546875" style="166" bestFit="1" customWidth="1"/>
    <col min="6155" max="6155" width="17.28515625" style="166" customWidth="1"/>
    <col min="6156" max="6156" width="16.7109375" style="166" customWidth="1"/>
    <col min="6157" max="6157" width="11.42578125" style="166"/>
    <col min="6158" max="6158" width="16.28515625" style="166" bestFit="1" customWidth="1"/>
    <col min="6159" max="6159" width="21.7109375" style="166" bestFit="1" customWidth="1"/>
    <col min="6160" max="6404" width="11.42578125" style="166"/>
    <col min="6405" max="6406" width="4.28515625" style="166" customWidth="1"/>
    <col min="6407" max="6407" width="5.5703125" style="166" customWidth="1"/>
    <col min="6408" max="6408" width="5.28515625" style="166" customWidth="1"/>
    <col min="6409" max="6409" width="44.7109375" style="166" customWidth="1"/>
    <col min="6410" max="6410" width="15.85546875" style="166" bestFit="1" customWidth="1"/>
    <col min="6411" max="6411" width="17.28515625" style="166" customWidth="1"/>
    <col min="6412" max="6412" width="16.7109375" style="166" customWidth="1"/>
    <col min="6413" max="6413" width="11.42578125" style="166"/>
    <col min="6414" max="6414" width="16.28515625" style="166" bestFit="1" customWidth="1"/>
    <col min="6415" max="6415" width="21.7109375" style="166" bestFit="1" customWidth="1"/>
    <col min="6416" max="6660" width="11.42578125" style="166"/>
    <col min="6661" max="6662" width="4.28515625" style="166" customWidth="1"/>
    <col min="6663" max="6663" width="5.5703125" style="166" customWidth="1"/>
    <col min="6664" max="6664" width="5.28515625" style="166" customWidth="1"/>
    <col min="6665" max="6665" width="44.7109375" style="166" customWidth="1"/>
    <col min="6666" max="6666" width="15.85546875" style="166" bestFit="1" customWidth="1"/>
    <col min="6667" max="6667" width="17.28515625" style="166" customWidth="1"/>
    <col min="6668" max="6668" width="16.7109375" style="166" customWidth="1"/>
    <col min="6669" max="6669" width="11.42578125" style="166"/>
    <col min="6670" max="6670" width="16.28515625" style="166" bestFit="1" customWidth="1"/>
    <col min="6671" max="6671" width="21.7109375" style="166" bestFit="1" customWidth="1"/>
    <col min="6672" max="6916" width="11.42578125" style="166"/>
    <col min="6917" max="6918" width="4.28515625" style="166" customWidth="1"/>
    <col min="6919" max="6919" width="5.5703125" style="166" customWidth="1"/>
    <col min="6920" max="6920" width="5.28515625" style="166" customWidth="1"/>
    <col min="6921" max="6921" width="44.7109375" style="166" customWidth="1"/>
    <col min="6922" max="6922" width="15.85546875" style="166" bestFit="1" customWidth="1"/>
    <col min="6923" max="6923" width="17.28515625" style="166" customWidth="1"/>
    <col min="6924" max="6924" width="16.7109375" style="166" customWidth="1"/>
    <col min="6925" max="6925" width="11.42578125" style="166"/>
    <col min="6926" max="6926" width="16.28515625" style="166" bestFit="1" customWidth="1"/>
    <col min="6927" max="6927" width="21.7109375" style="166" bestFit="1" customWidth="1"/>
    <col min="6928" max="7172" width="11.42578125" style="166"/>
    <col min="7173" max="7174" width="4.28515625" style="166" customWidth="1"/>
    <col min="7175" max="7175" width="5.5703125" style="166" customWidth="1"/>
    <col min="7176" max="7176" width="5.28515625" style="166" customWidth="1"/>
    <col min="7177" max="7177" width="44.7109375" style="166" customWidth="1"/>
    <col min="7178" max="7178" width="15.85546875" style="166" bestFit="1" customWidth="1"/>
    <col min="7179" max="7179" width="17.28515625" style="166" customWidth="1"/>
    <col min="7180" max="7180" width="16.7109375" style="166" customWidth="1"/>
    <col min="7181" max="7181" width="11.42578125" style="166"/>
    <col min="7182" max="7182" width="16.28515625" style="166" bestFit="1" customWidth="1"/>
    <col min="7183" max="7183" width="21.7109375" style="166" bestFit="1" customWidth="1"/>
    <col min="7184" max="7428" width="11.42578125" style="166"/>
    <col min="7429" max="7430" width="4.28515625" style="166" customWidth="1"/>
    <col min="7431" max="7431" width="5.5703125" style="166" customWidth="1"/>
    <col min="7432" max="7432" width="5.28515625" style="166" customWidth="1"/>
    <col min="7433" max="7433" width="44.7109375" style="166" customWidth="1"/>
    <col min="7434" max="7434" width="15.85546875" style="166" bestFit="1" customWidth="1"/>
    <col min="7435" max="7435" width="17.28515625" style="166" customWidth="1"/>
    <col min="7436" max="7436" width="16.7109375" style="166" customWidth="1"/>
    <col min="7437" max="7437" width="11.42578125" style="166"/>
    <col min="7438" max="7438" width="16.28515625" style="166" bestFit="1" customWidth="1"/>
    <col min="7439" max="7439" width="21.7109375" style="166" bestFit="1" customWidth="1"/>
    <col min="7440" max="7684" width="11.42578125" style="166"/>
    <col min="7685" max="7686" width="4.28515625" style="166" customWidth="1"/>
    <col min="7687" max="7687" width="5.5703125" style="166" customWidth="1"/>
    <col min="7688" max="7688" width="5.28515625" style="166" customWidth="1"/>
    <col min="7689" max="7689" width="44.7109375" style="166" customWidth="1"/>
    <col min="7690" max="7690" width="15.85546875" style="166" bestFit="1" customWidth="1"/>
    <col min="7691" max="7691" width="17.28515625" style="166" customWidth="1"/>
    <col min="7692" max="7692" width="16.7109375" style="166" customWidth="1"/>
    <col min="7693" max="7693" width="11.42578125" style="166"/>
    <col min="7694" max="7694" width="16.28515625" style="166" bestFit="1" customWidth="1"/>
    <col min="7695" max="7695" width="21.7109375" style="166" bestFit="1" customWidth="1"/>
    <col min="7696" max="7940" width="11.42578125" style="166"/>
    <col min="7941" max="7942" width="4.28515625" style="166" customWidth="1"/>
    <col min="7943" max="7943" width="5.5703125" style="166" customWidth="1"/>
    <col min="7944" max="7944" width="5.28515625" style="166" customWidth="1"/>
    <col min="7945" max="7945" width="44.7109375" style="166" customWidth="1"/>
    <col min="7946" max="7946" width="15.85546875" style="166" bestFit="1" customWidth="1"/>
    <col min="7947" max="7947" width="17.28515625" style="166" customWidth="1"/>
    <col min="7948" max="7948" width="16.7109375" style="166" customWidth="1"/>
    <col min="7949" max="7949" width="11.42578125" style="166"/>
    <col min="7950" max="7950" width="16.28515625" style="166" bestFit="1" customWidth="1"/>
    <col min="7951" max="7951" width="21.7109375" style="166" bestFit="1" customWidth="1"/>
    <col min="7952" max="8196" width="11.42578125" style="166"/>
    <col min="8197" max="8198" width="4.28515625" style="166" customWidth="1"/>
    <col min="8199" max="8199" width="5.5703125" style="166" customWidth="1"/>
    <col min="8200" max="8200" width="5.28515625" style="166" customWidth="1"/>
    <col min="8201" max="8201" width="44.7109375" style="166" customWidth="1"/>
    <col min="8202" max="8202" width="15.85546875" style="166" bestFit="1" customWidth="1"/>
    <col min="8203" max="8203" width="17.28515625" style="166" customWidth="1"/>
    <col min="8204" max="8204" width="16.7109375" style="166" customWidth="1"/>
    <col min="8205" max="8205" width="11.42578125" style="166"/>
    <col min="8206" max="8206" width="16.28515625" style="166" bestFit="1" customWidth="1"/>
    <col min="8207" max="8207" width="21.7109375" style="166" bestFit="1" customWidth="1"/>
    <col min="8208" max="8452" width="11.42578125" style="166"/>
    <col min="8453" max="8454" width="4.28515625" style="166" customWidth="1"/>
    <col min="8455" max="8455" width="5.5703125" style="166" customWidth="1"/>
    <col min="8456" max="8456" width="5.28515625" style="166" customWidth="1"/>
    <col min="8457" max="8457" width="44.7109375" style="166" customWidth="1"/>
    <col min="8458" max="8458" width="15.85546875" style="166" bestFit="1" customWidth="1"/>
    <col min="8459" max="8459" width="17.28515625" style="166" customWidth="1"/>
    <col min="8460" max="8460" width="16.7109375" style="166" customWidth="1"/>
    <col min="8461" max="8461" width="11.42578125" style="166"/>
    <col min="8462" max="8462" width="16.28515625" style="166" bestFit="1" customWidth="1"/>
    <col min="8463" max="8463" width="21.7109375" style="166" bestFit="1" customWidth="1"/>
    <col min="8464" max="8708" width="11.42578125" style="166"/>
    <col min="8709" max="8710" width="4.28515625" style="166" customWidth="1"/>
    <col min="8711" max="8711" width="5.5703125" style="166" customWidth="1"/>
    <col min="8712" max="8712" width="5.28515625" style="166" customWidth="1"/>
    <col min="8713" max="8713" width="44.7109375" style="166" customWidth="1"/>
    <col min="8714" max="8714" width="15.85546875" style="166" bestFit="1" customWidth="1"/>
    <col min="8715" max="8715" width="17.28515625" style="166" customWidth="1"/>
    <col min="8716" max="8716" width="16.7109375" style="166" customWidth="1"/>
    <col min="8717" max="8717" width="11.42578125" style="166"/>
    <col min="8718" max="8718" width="16.28515625" style="166" bestFit="1" customWidth="1"/>
    <col min="8719" max="8719" width="21.7109375" style="166" bestFit="1" customWidth="1"/>
    <col min="8720" max="8964" width="11.42578125" style="166"/>
    <col min="8965" max="8966" width="4.28515625" style="166" customWidth="1"/>
    <col min="8967" max="8967" width="5.5703125" style="166" customWidth="1"/>
    <col min="8968" max="8968" width="5.28515625" style="166" customWidth="1"/>
    <col min="8969" max="8969" width="44.7109375" style="166" customWidth="1"/>
    <col min="8970" max="8970" width="15.85546875" style="166" bestFit="1" customWidth="1"/>
    <col min="8971" max="8971" width="17.28515625" style="166" customWidth="1"/>
    <col min="8972" max="8972" width="16.7109375" style="166" customWidth="1"/>
    <col min="8973" max="8973" width="11.42578125" style="166"/>
    <col min="8974" max="8974" width="16.28515625" style="166" bestFit="1" customWidth="1"/>
    <col min="8975" max="8975" width="21.7109375" style="166" bestFit="1" customWidth="1"/>
    <col min="8976" max="9220" width="11.42578125" style="166"/>
    <col min="9221" max="9222" width="4.28515625" style="166" customWidth="1"/>
    <col min="9223" max="9223" width="5.5703125" style="166" customWidth="1"/>
    <col min="9224" max="9224" width="5.28515625" style="166" customWidth="1"/>
    <col min="9225" max="9225" width="44.7109375" style="166" customWidth="1"/>
    <col min="9226" max="9226" width="15.85546875" style="166" bestFit="1" customWidth="1"/>
    <col min="9227" max="9227" width="17.28515625" style="166" customWidth="1"/>
    <col min="9228" max="9228" width="16.7109375" style="166" customWidth="1"/>
    <col min="9229" max="9229" width="11.42578125" style="166"/>
    <col min="9230" max="9230" width="16.28515625" style="166" bestFit="1" customWidth="1"/>
    <col min="9231" max="9231" width="21.7109375" style="166" bestFit="1" customWidth="1"/>
    <col min="9232" max="9476" width="11.42578125" style="166"/>
    <col min="9477" max="9478" width="4.28515625" style="166" customWidth="1"/>
    <col min="9479" max="9479" width="5.5703125" style="166" customWidth="1"/>
    <col min="9480" max="9480" width="5.28515625" style="166" customWidth="1"/>
    <col min="9481" max="9481" width="44.7109375" style="166" customWidth="1"/>
    <col min="9482" max="9482" width="15.85546875" style="166" bestFit="1" customWidth="1"/>
    <col min="9483" max="9483" width="17.28515625" style="166" customWidth="1"/>
    <col min="9484" max="9484" width="16.7109375" style="166" customWidth="1"/>
    <col min="9485" max="9485" width="11.42578125" style="166"/>
    <col min="9486" max="9486" width="16.28515625" style="166" bestFit="1" customWidth="1"/>
    <col min="9487" max="9487" width="21.7109375" style="166" bestFit="1" customWidth="1"/>
    <col min="9488" max="9732" width="11.42578125" style="166"/>
    <col min="9733" max="9734" width="4.28515625" style="166" customWidth="1"/>
    <col min="9735" max="9735" width="5.5703125" style="166" customWidth="1"/>
    <col min="9736" max="9736" width="5.28515625" style="166" customWidth="1"/>
    <col min="9737" max="9737" width="44.7109375" style="166" customWidth="1"/>
    <col min="9738" max="9738" width="15.85546875" style="166" bestFit="1" customWidth="1"/>
    <col min="9739" max="9739" width="17.28515625" style="166" customWidth="1"/>
    <col min="9740" max="9740" width="16.7109375" style="166" customWidth="1"/>
    <col min="9741" max="9741" width="11.42578125" style="166"/>
    <col min="9742" max="9742" width="16.28515625" style="166" bestFit="1" customWidth="1"/>
    <col min="9743" max="9743" width="21.7109375" style="166" bestFit="1" customWidth="1"/>
    <col min="9744" max="9988" width="11.42578125" style="166"/>
    <col min="9989" max="9990" width="4.28515625" style="166" customWidth="1"/>
    <col min="9991" max="9991" width="5.5703125" style="166" customWidth="1"/>
    <col min="9992" max="9992" width="5.28515625" style="166" customWidth="1"/>
    <col min="9993" max="9993" width="44.7109375" style="166" customWidth="1"/>
    <col min="9994" max="9994" width="15.85546875" style="166" bestFit="1" customWidth="1"/>
    <col min="9995" max="9995" width="17.28515625" style="166" customWidth="1"/>
    <col min="9996" max="9996" width="16.7109375" style="166" customWidth="1"/>
    <col min="9997" max="9997" width="11.42578125" style="166"/>
    <col min="9998" max="9998" width="16.28515625" style="166" bestFit="1" customWidth="1"/>
    <col min="9999" max="9999" width="21.7109375" style="166" bestFit="1" customWidth="1"/>
    <col min="10000" max="10244" width="11.42578125" style="166"/>
    <col min="10245" max="10246" width="4.28515625" style="166" customWidth="1"/>
    <col min="10247" max="10247" width="5.5703125" style="166" customWidth="1"/>
    <col min="10248" max="10248" width="5.28515625" style="166" customWidth="1"/>
    <col min="10249" max="10249" width="44.7109375" style="166" customWidth="1"/>
    <col min="10250" max="10250" width="15.85546875" style="166" bestFit="1" customWidth="1"/>
    <col min="10251" max="10251" width="17.28515625" style="166" customWidth="1"/>
    <col min="10252" max="10252" width="16.7109375" style="166" customWidth="1"/>
    <col min="10253" max="10253" width="11.42578125" style="166"/>
    <col min="10254" max="10254" width="16.28515625" style="166" bestFit="1" customWidth="1"/>
    <col min="10255" max="10255" width="21.7109375" style="166" bestFit="1" customWidth="1"/>
    <col min="10256" max="10500" width="11.42578125" style="166"/>
    <col min="10501" max="10502" width="4.28515625" style="166" customWidth="1"/>
    <col min="10503" max="10503" width="5.5703125" style="166" customWidth="1"/>
    <col min="10504" max="10504" width="5.28515625" style="166" customWidth="1"/>
    <col min="10505" max="10505" width="44.7109375" style="166" customWidth="1"/>
    <col min="10506" max="10506" width="15.85546875" style="166" bestFit="1" customWidth="1"/>
    <col min="10507" max="10507" width="17.28515625" style="166" customWidth="1"/>
    <col min="10508" max="10508" width="16.7109375" style="166" customWidth="1"/>
    <col min="10509" max="10509" width="11.42578125" style="166"/>
    <col min="10510" max="10510" width="16.28515625" style="166" bestFit="1" customWidth="1"/>
    <col min="10511" max="10511" width="21.7109375" style="166" bestFit="1" customWidth="1"/>
    <col min="10512" max="10756" width="11.42578125" style="166"/>
    <col min="10757" max="10758" width="4.28515625" style="166" customWidth="1"/>
    <col min="10759" max="10759" width="5.5703125" style="166" customWidth="1"/>
    <col min="10760" max="10760" width="5.28515625" style="166" customWidth="1"/>
    <col min="10761" max="10761" width="44.7109375" style="166" customWidth="1"/>
    <col min="10762" max="10762" width="15.85546875" style="166" bestFit="1" customWidth="1"/>
    <col min="10763" max="10763" width="17.28515625" style="166" customWidth="1"/>
    <col min="10764" max="10764" width="16.7109375" style="166" customWidth="1"/>
    <col min="10765" max="10765" width="11.42578125" style="166"/>
    <col min="10766" max="10766" width="16.28515625" style="166" bestFit="1" customWidth="1"/>
    <col min="10767" max="10767" width="21.7109375" style="166" bestFit="1" customWidth="1"/>
    <col min="10768" max="11012" width="11.42578125" style="166"/>
    <col min="11013" max="11014" width="4.28515625" style="166" customWidth="1"/>
    <col min="11015" max="11015" width="5.5703125" style="166" customWidth="1"/>
    <col min="11016" max="11016" width="5.28515625" style="166" customWidth="1"/>
    <col min="11017" max="11017" width="44.7109375" style="166" customWidth="1"/>
    <col min="11018" max="11018" width="15.85546875" style="166" bestFit="1" customWidth="1"/>
    <col min="11019" max="11019" width="17.28515625" style="166" customWidth="1"/>
    <col min="11020" max="11020" width="16.7109375" style="166" customWidth="1"/>
    <col min="11021" max="11021" width="11.42578125" style="166"/>
    <col min="11022" max="11022" width="16.28515625" style="166" bestFit="1" customWidth="1"/>
    <col min="11023" max="11023" width="21.7109375" style="166" bestFit="1" customWidth="1"/>
    <col min="11024" max="11268" width="11.42578125" style="166"/>
    <col min="11269" max="11270" width="4.28515625" style="166" customWidth="1"/>
    <col min="11271" max="11271" width="5.5703125" style="166" customWidth="1"/>
    <col min="11272" max="11272" width="5.28515625" style="166" customWidth="1"/>
    <col min="11273" max="11273" width="44.7109375" style="166" customWidth="1"/>
    <col min="11274" max="11274" width="15.85546875" style="166" bestFit="1" customWidth="1"/>
    <col min="11275" max="11275" width="17.28515625" style="166" customWidth="1"/>
    <col min="11276" max="11276" width="16.7109375" style="166" customWidth="1"/>
    <col min="11277" max="11277" width="11.42578125" style="166"/>
    <col min="11278" max="11278" width="16.28515625" style="166" bestFit="1" customWidth="1"/>
    <col min="11279" max="11279" width="21.7109375" style="166" bestFit="1" customWidth="1"/>
    <col min="11280" max="11524" width="11.42578125" style="166"/>
    <col min="11525" max="11526" width="4.28515625" style="166" customWidth="1"/>
    <col min="11527" max="11527" width="5.5703125" style="166" customWidth="1"/>
    <col min="11528" max="11528" width="5.28515625" style="166" customWidth="1"/>
    <col min="11529" max="11529" width="44.7109375" style="166" customWidth="1"/>
    <col min="11530" max="11530" width="15.85546875" style="166" bestFit="1" customWidth="1"/>
    <col min="11531" max="11531" width="17.28515625" style="166" customWidth="1"/>
    <col min="11532" max="11532" width="16.7109375" style="166" customWidth="1"/>
    <col min="11533" max="11533" width="11.42578125" style="166"/>
    <col min="11534" max="11534" width="16.28515625" style="166" bestFit="1" customWidth="1"/>
    <col min="11535" max="11535" width="21.7109375" style="166" bestFit="1" customWidth="1"/>
    <col min="11536" max="11780" width="11.42578125" style="166"/>
    <col min="11781" max="11782" width="4.28515625" style="166" customWidth="1"/>
    <col min="11783" max="11783" width="5.5703125" style="166" customWidth="1"/>
    <col min="11784" max="11784" width="5.28515625" style="166" customWidth="1"/>
    <col min="11785" max="11785" width="44.7109375" style="166" customWidth="1"/>
    <col min="11786" max="11786" width="15.85546875" style="166" bestFit="1" customWidth="1"/>
    <col min="11787" max="11787" width="17.28515625" style="166" customWidth="1"/>
    <col min="11788" max="11788" width="16.7109375" style="166" customWidth="1"/>
    <col min="11789" max="11789" width="11.42578125" style="166"/>
    <col min="11790" max="11790" width="16.28515625" style="166" bestFit="1" customWidth="1"/>
    <col min="11791" max="11791" width="21.7109375" style="166" bestFit="1" customWidth="1"/>
    <col min="11792" max="12036" width="11.42578125" style="166"/>
    <col min="12037" max="12038" width="4.28515625" style="166" customWidth="1"/>
    <col min="12039" max="12039" width="5.5703125" style="166" customWidth="1"/>
    <col min="12040" max="12040" width="5.28515625" style="166" customWidth="1"/>
    <col min="12041" max="12041" width="44.7109375" style="166" customWidth="1"/>
    <col min="12042" max="12042" width="15.85546875" style="166" bestFit="1" customWidth="1"/>
    <col min="12043" max="12043" width="17.28515625" style="166" customWidth="1"/>
    <col min="12044" max="12044" width="16.7109375" style="166" customWidth="1"/>
    <col min="12045" max="12045" width="11.42578125" style="166"/>
    <col min="12046" max="12046" width="16.28515625" style="166" bestFit="1" customWidth="1"/>
    <col min="12047" max="12047" width="21.7109375" style="166" bestFit="1" customWidth="1"/>
    <col min="12048" max="12292" width="11.42578125" style="166"/>
    <col min="12293" max="12294" width="4.28515625" style="166" customWidth="1"/>
    <col min="12295" max="12295" width="5.5703125" style="166" customWidth="1"/>
    <col min="12296" max="12296" width="5.28515625" style="166" customWidth="1"/>
    <col min="12297" max="12297" width="44.7109375" style="166" customWidth="1"/>
    <col min="12298" max="12298" width="15.85546875" style="166" bestFit="1" customWidth="1"/>
    <col min="12299" max="12299" width="17.28515625" style="166" customWidth="1"/>
    <col min="12300" max="12300" width="16.7109375" style="166" customWidth="1"/>
    <col min="12301" max="12301" width="11.42578125" style="166"/>
    <col min="12302" max="12302" width="16.28515625" style="166" bestFit="1" customWidth="1"/>
    <col min="12303" max="12303" width="21.7109375" style="166" bestFit="1" customWidth="1"/>
    <col min="12304" max="12548" width="11.42578125" style="166"/>
    <col min="12549" max="12550" width="4.28515625" style="166" customWidth="1"/>
    <col min="12551" max="12551" width="5.5703125" style="166" customWidth="1"/>
    <col min="12552" max="12552" width="5.28515625" style="166" customWidth="1"/>
    <col min="12553" max="12553" width="44.7109375" style="166" customWidth="1"/>
    <col min="12554" max="12554" width="15.85546875" style="166" bestFit="1" customWidth="1"/>
    <col min="12555" max="12555" width="17.28515625" style="166" customWidth="1"/>
    <col min="12556" max="12556" width="16.7109375" style="166" customWidth="1"/>
    <col min="12557" max="12557" width="11.42578125" style="166"/>
    <col min="12558" max="12558" width="16.28515625" style="166" bestFit="1" customWidth="1"/>
    <col min="12559" max="12559" width="21.7109375" style="166" bestFit="1" customWidth="1"/>
    <col min="12560" max="12804" width="11.42578125" style="166"/>
    <col min="12805" max="12806" width="4.28515625" style="166" customWidth="1"/>
    <col min="12807" max="12807" width="5.5703125" style="166" customWidth="1"/>
    <col min="12808" max="12808" width="5.28515625" style="166" customWidth="1"/>
    <col min="12809" max="12809" width="44.7109375" style="166" customWidth="1"/>
    <col min="12810" max="12810" width="15.85546875" style="166" bestFit="1" customWidth="1"/>
    <col min="12811" max="12811" width="17.28515625" style="166" customWidth="1"/>
    <col min="12812" max="12812" width="16.7109375" style="166" customWidth="1"/>
    <col min="12813" max="12813" width="11.42578125" style="166"/>
    <col min="12814" max="12814" width="16.28515625" style="166" bestFit="1" customWidth="1"/>
    <col min="12815" max="12815" width="21.7109375" style="166" bestFit="1" customWidth="1"/>
    <col min="12816" max="13060" width="11.42578125" style="166"/>
    <col min="13061" max="13062" width="4.28515625" style="166" customWidth="1"/>
    <col min="13063" max="13063" width="5.5703125" style="166" customWidth="1"/>
    <col min="13064" max="13064" width="5.28515625" style="166" customWidth="1"/>
    <col min="13065" max="13065" width="44.7109375" style="166" customWidth="1"/>
    <col min="13066" max="13066" width="15.85546875" style="166" bestFit="1" customWidth="1"/>
    <col min="13067" max="13067" width="17.28515625" style="166" customWidth="1"/>
    <col min="13068" max="13068" width="16.7109375" style="166" customWidth="1"/>
    <col min="13069" max="13069" width="11.42578125" style="166"/>
    <col min="13070" max="13070" width="16.28515625" style="166" bestFit="1" customWidth="1"/>
    <col min="13071" max="13071" width="21.7109375" style="166" bestFit="1" customWidth="1"/>
    <col min="13072" max="13316" width="11.42578125" style="166"/>
    <col min="13317" max="13318" width="4.28515625" style="166" customWidth="1"/>
    <col min="13319" max="13319" width="5.5703125" style="166" customWidth="1"/>
    <col min="13320" max="13320" width="5.28515625" style="166" customWidth="1"/>
    <col min="13321" max="13321" width="44.7109375" style="166" customWidth="1"/>
    <col min="13322" max="13322" width="15.85546875" style="166" bestFit="1" customWidth="1"/>
    <col min="13323" max="13323" width="17.28515625" style="166" customWidth="1"/>
    <col min="13324" max="13324" width="16.7109375" style="166" customWidth="1"/>
    <col min="13325" max="13325" width="11.42578125" style="166"/>
    <col min="13326" max="13326" width="16.28515625" style="166" bestFit="1" customWidth="1"/>
    <col min="13327" max="13327" width="21.7109375" style="166" bestFit="1" customWidth="1"/>
    <col min="13328" max="13572" width="11.42578125" style="166"/>
    <col min="13573" max="13574" width="4.28515625" style="166" customWidth="1"/>
    <col min="13575" max="13575" width="5.5703125" style="166" customWidth="1"/>
    <col min="13576" max="13576" width="5.28515625" style="166" customWidth="1"/>
    <col min="13577" max="13577" width="44.7109375" style="166" customWidth="1"/>
    <col min="13578" max="13578" width="15.85546875" style="166" bestFit="1" customWidth="1"/>
    <col min="13579" max="13579" width="17.28515625" style="166" customWidth="1"/>
    <col min="13580" max="13580" width="16.7109375" style="166" customWidth="1"/>
    <col min="13581" max="13581" width="11.42578125" style="166"/>
    <col min="13582" max="13582" width="16.28515625" style="166" bestFit="1" customWidth="1"/>
    <col min="13583" max="13583" width="21.7109375" style="166" bestFit="1" customWidth="1"/>
    <col min="13584" max="13828" width="11.42578125" style="166"/>
    <col min="13829" max="13830" width="4.28515625" style="166" customWidth="1"/>
    <col min="13831" max="13831" width="5.5703125" style="166" customWidth="1"/>
    <col min="13832" max="13832" width="5.28515625" style="166" customWidth="1"/>
    <col min="13833" max="13833" width="44.7109375" style="166" customWidth="1"/>
    <col min="13834" max="13834" width="15.85546875" style="166" bestFit="1" customWidth="1"/>
    <col min="13835" max="13835" width="17.28515625" style="166" customWidth="1"/>
    <col min="13836" max="13836" width="16.7109375" style="166" customWidth="1"/>
    <col min="13837" max="13837" width="11.42578125" style="166"/>
    <col min="13838" max="13838" width="16.28515625" style="166" bestFit="1" customWidth="1"/>
    <col min="13839" max="13839" width="21.7109375" style="166" bestFit="1" customWidth="1"/>
    <col min="13840" max="14084" width="11.42578125" style="166"/>
    <col min="14085" max="14086" width="4.28515625" style="166" customWidth="1"/>
    <col min="14087" max="14087" width="5.5703125" style="166" customWidth="1"/>
    <col min="14088" max="14088" width="5.28515625" style="166" customWidth="1"/>
    <col min="14089" max="14089" width="44.7109375" style="166" customWidth="1"/>
    <col min="14090" max="14090" width="15.85546875" style="166" bestFit="1" customWidth="1"/>
    <col min="14091" max="14091" width="17.28515625" style="166" customWidth="1"/>
    <col min="14092" max="14092" width="16.7109375" style="166" customWidth="1"/>
    <col min="14093" max="14093" width="11.42578125" style="166"/>
    <col min="14094" max="14094" width="16.28515625" style="166" bestFit="1" customWidth="1"/>
    <col min="14095" max="14095" width="21.7109375" style="166" bestFit="1" customWidth="1"/>
    <col min="14096" max="14340" width="11.42578125" style="166"/>
    <col min="14341" max="14342" width="4.28515625" style="166" customWidth="1"/>
    <col min="14343" max="14343" width="5.5703125" style="166" customWidth="1"/>
    <col min="14344" max="14344" width="5.28515625" style="166" customWidth="1"/>
    <col min="14345" max="14345" width="44.7109375" style="166" customWidth="1"/>
    <col min="14346" max="14346" width="15.85546875" style="166" bestFit="1" customWidth="1"/>
    <col min="14347" max="14347" width="17.28515625" style="166" customWidth="1"/>
    <col min="14348" max="14348" width="16.7109375" style="166" customWidth="1"/>
    <col min="14349" max="14349" width="11.42578125" style="166"/>
    <col min="14350" max="14350" width="16.28515625" style="166" bestFit="1" customWidth="1"/>
    <col min="14351" max="14351" width="21.7109375" style="166" bestFit="1" customWidth="1"/>
    <col min="14352" max="14596" width="11.42578125" style="166"/>
    <col min="14597" max="14598" width="4.28515625" style="166" customWidth="1"/>
    <col min="14599" max="14599" width="5.5703125" style="166" customWidth="1"/>
    <col min="14600" max="14600" width="5.28515625" style="166" customWidth="1"/>
    <col min="14601" max="14601" width="44.7109375" style="166" customWidth="1"/>
    <col min="14602" max="14602" width="15.85546875" style="166" bestFit="1" customWidth="1"/>
    <col min="14603" max="14603" width="17.28515625" style="166" customWidth="1"/>
    <col min="14604" max="14604" width="16.7109375" style="166" customWidth="1"/>
    <col min="14605" max="14605" width="11.42578125" style="166"/>
    <col min="14606" max="14606" width="16.28515625" style="166" bestFit="1" customWidth="1"/>
    <col min="14607" max="14607" width="21.7109375" style="166" bestFit="1" customWidth="1"/>
    <col min="14608" max="14852" width="11.42578125" style="166"/>
    <col min="14853" max="14854" width="4.28515625" style="166" customWidth="1"/>
    <col min="14855" max="14855" width="5.5703125" style="166" customWidth="1"/>
    <col min="14856" max="14856" width="5.28515625" style="166" customWidth="1"/>
    <col min="14857" max="14857" width="44.7109375" style="166" customWidth="1"/>
    <col min="14858" max="14858" width="15.85546875" style="166" bestFit="1" customWidth="1"/>
    <col min="14859" max="14859" width="17.28515625" style="166" customWidth="1"/>
    <col min="14860" max="14860" width="16.7109375" style="166" customWidth="1"/>
    <col min="14861" max="14861" width="11.42578125" style="166"/>
    <col min="14862" max="14862" width="16.28515625" style="166" bestFit="1" customWidth="1"/>
    <col min="14863" max="14863" width="21.7109375" style="166" bestFit="1" customWidth="1"/>
    <col min="14864" max="15108" width="11.42578125" style="166"/>
    <col min="15109" max="15110" width="4.28515625" style="166" customWidth="1"/>
    <col min="15111" max="15111" width="5.5703125" style="166" customWidth="1"/>
    <col min="15112" max="15112" width="5.28515625" style="166" customWidth="1"/>
    <col min="15113" max="15113" width="44.7109375" style="166" customWidth="1"/>
    <col min="15114" max="15114" width="15.85546875" style="166" bestFit="1" customWidth="1"/>
    <col min="15115" max="15115" width="17.28515625" style="166" customWidth="1"/>
    <col min="15116" max="15116" width="16.7109375" style="166" customWidth="1"/>
    <col min="15117" max="15117" width="11.42578125" style="166"/>
    <col min="15118" max="15118" width="16.28515625" style="166" bestFit="1" customWidth="1"/>
    <col min="15119" max="15119" width="21.7109375" style="166" bestFit="1" customWidth="1"/>
    <col min="15120" max="15364" width="11.42578125" style="166"/>
    <col min="15365" max="15366" width="4.28515625" style="166" customWidth="1"/>
    <col min="15367" max="15367" width="5.5703125" style="166" customWidth="1"/>
    <col min="15368" max="15368" width="5.28515625" style="166" customWidth="1"/>
    <col min="15369" max="15369" width="44.7109375" style="166" customWidth="1"/>
    <col min="15370" max="15370" width="15.85546875" style="166" bestFit="1" customWidth="1"/>
    <col min="15371" max="15371" width="17.28515625" style="166" customWidth="1"/>
    <col min="15372" max="15372" width="16.7109375" style="166" customWidth="1"/>
    <col min="15373" max="15373" width="11.42578125" style="166"/>
    <col min="15374" max="15374" width="16.28515625" style="166" bestFit="1" customWidth="1"/>
    <col min="15375" max="15375" width="21.7109375" style="166" bestFit="1" customWidth="1"/>
    <col min="15376" max="15620" width="11.42578125" style="166"/>
    <col min="15621" max="15622" width="4.28515625" style="166" customWidth="1"/>
    <col min="15623" max="15623" width="5.5703125" style="166" customWidth="1"/>
    <col min="15624" max="15624" width="5.28515625" style="166" customWidth="1"/>
    <col min="15625" max="15625" width="44.7109375" style="166" customWidth="1"/>
    <col min="15626" max="15626" width="15.85546875" style="166" bestFit="1" customWidth="1"/>
    <col min="15627" max="15627" width="17.28515625" style="166" customWidth="1"/>
    <col min="15628" max="15628" width="16.7109375" style="166" customWidth="1"/>
    <col min="15629" max="15629" width="11.42578125" style="166"/>
    <col min="15630" max="15630" width="16.28515625" style="166" bestFit="1" customWidth="1"/>
    <col min="15631" max="15631" width="21.7109375" style="166" bestFit="1" customWidth="1"/>
    <col min="15632" max="15876" width="11.42578125" style="166"/>
    <col min="15877" max="15878" width="4.28515625" style="166" customWidth="1"/>
    <col min="15879" max="15879" width="5.5703125" style="166" customWidth="1"/>
    <col min="15880" max="15880" width="5.28515625" style="166" customWidth="1"/>
    <col min="15881" max="15881" width="44.7109375" style="166" customWidth="1"/>
    <col min="15882" max="15882" width="15.85546875" style="166" bestFit="1" customWidth="1"/>
    <col min="15883" max="15883" width="17.28515625" style="166" customWidth="1"/>
    <col min="15884" max="15884" width="16.7109375" style="166" customWidth="1"/>
    <col min="15885" max="15885" width="11.42578125" style="166"/>
    <col min="15886" max="15886" width="16.28515625" style="166" bestFit="1" customWidth="1"/>
    <col min="15887" max="15887" width="21.7109375" style="166" bestFit="1" customWidth="1"/>
    <col min="15888" max="16132" width="11.42578125" style="166"/>
    <col min="16133" max="16134" width="4.28515625" style="166" customWidth="1"/>
    <col min="16135" max="16135" width="5.5703125" style="166" customWidth="1"/>
    <col min="16136" max="16136" width="5.28515625" style="166" customWidth="1"/>
    <col min="16137" max="16137" width="44.7109375" style="166" customWidth="1"/>
    <col min="16138" max="16138" width="15.85546875" style="166" bestFit="1" customWidth="1"/>
    <col min="16139" max="16139" width="17.28515625" style="166" customWidth="1"/>
    <col min="16140" max="16140" width="16.7109375" style="166" customWidth="1"/>
    <col min="16141" max="16141" width="11.42578125" style="166"/>
    <col min="16142" max="16142" width="16.28515625" style="166" bestFit="1" customWidth="1"/>
    <col min="16143" max="16143" width="21.7109375" style="166" bestFit="1" customWidth="1"/>
    <col min="16144" max="16384" width="11.42578125" style="166"/>
  </cols>
  <sheetData>
    <row r="1" spans="1:14" ht="33" customHeight="1" x14ac:dyDescent="0.2">
      <c r="A1" s="296" t="s">
        <v>105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s="95" customFormat="1" ht="16.5" customHeight="1" x14ac:dyDescent="0.2">
      <c r="A2" s="296" t="s">
        <v>34</v>
      </c>
      <c r="B2" s="296"/>
      <c r="C2" s="296"/>
      <c r="D2" s="296"/>
      <c r="E2" s="296"/>
      <c r="F2" s="296"/>
      <c r="G2" s="296"/>
      <c r="H2" s="296"/>
      <c r="I2" s="296"/>
      <c r="J2" s="297"/>
      <c r="K2" s="297"/>
      <c r="L2" s="297"/>
    </row>
    <row r="3" spans="1:14" ht="6.75" customHeight="1" x14ac:dyDescent="0.25">
      <c r="A3" s="96"/>
      <c r="B3" s="97"/>
      <c r="C3" s="97"/>
      <c r="D3" s="97"/>
      <c r="E3" s="97"/>
    </row>
    <row r="4" spans="1:14" ht="34.5" x14ac:dyDescent="0.25">
      <c r="A4" s="98"/>
      <c r="B4" s="99"/>
      <c r="C4" s="99"/>
      <c r="D4" s="100"/>
      <c r="E4" s="101"/>
      <c r="F4" s="239" t="s">
        <v>81</v>
      </c>
      <c r="G4" s="239" t="s">
        <v>74</v>
      </c>
      <c r="H4" s="239" t="s">
        <v>84</v>
      </c>
      <c r="I4" s="239" t="s">
        <v>85</v>
      </c>
      <c r="J4" s="239" t="s">
        <v>106</v>
      </c>
      <c r="K4" s="239" t="s">
        <v>35</v>
      </c>
      <c r="L4" s="240" t="s">
        <v>36</v>
      </c>
      <c r="M4" s="102"/>
    </row>
    <row r="5" spans="1:14" ht="15.75" x14ac:dyDescent="0.25">
      <c r="A5" s="298" t="s">
        <v>37</v>
      </c>
      <c r="B5" s="291"/>
      <c r="C5" s="291"/>
      <c r="D5" s="291"/>
      <c r="E5" s="299"/>
      <c r="F5" s="103">
        <f>SUM(F6:F7)</f>
        <v>930210</v>
      </c>
      <c r="G5" s="103">
        <v>590977</v>
      </c>
      <c r="H5" s="103">
        <v>644509</v>
      </c>
      <c r="I5" s="103">
        <v>644509</v>
      </c>
      <c r="J5" s="103">
        <v>644509</v>
      </c>
      <c r="K5" s="103">
        <f>SUM(K6:K7)</f>
        <v>651010</v>
      </c>
      <c r="L5" s="103">
        <f t="shared" ref="L5" si="0">SUM(L6:L7)</f>
        <v>651010</v>
      </c>
      <c r="M5" s="104"/>
    </row>
    <row r="6" spans="1:14" ht="15.75" x14ac:dyDescent="0.25">
      <c r="A6" s="288" t="s">
        <v>38</v>
      </c>
      <c r="B6" s="289"/>
      <c r="C6" s="289"/>
      <c r="D6" s="289"/>
      <c r="E6" s="300"/>
      <c r="F6" s="105">
        <v>930210</v>
      </c>
      <c r="G6" s="105">
        <v>590977</v>
      </c>
      <c r="H6" s="105">
        <v>644509</v>
      </c>
      <c r="I6" s="105">
        <v>644509</v>
      </c>
      <c r="J6" s="105">
        <v>644509</v>
      </c>
      <c r="K6" s="105">
        <v>651010</v>
      </c>
      <c r="L6" s="105">
        <v>651010</v>
      </c>
    </row>
    <row r="7" spans="1:14" ht="26.25" customHeight="1" x14ac:dyDescent="0.25">
      <c r="A7" s="301" t="s">
        <v>39</v>
      </c>
      <c r="B7" s="302"/>
      <c r="C7" s="302"/>
      <c r="D7" s="302"/>
      <c r="E7" s="302"/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</row>
    <row r="8" spans="1:14" ht="15.75" x14ac:dyDescent="0.25">
      <c r="A8" s="106" t="s">
        <v>40</v>
      </c>
      <c r="B8" s="168"/>
      <c r="C8" s="168"/>
      <c r="D8" s="168"/>
      <c r="E8" s="168"/>
      <c r="F8" s="103">
        <f>SUM(F9:F10)</f>
        <v>980210</v>
      </c>
      <c r="G8" s="103">
        <f t="shared" ref="G8:L8" si="1">SUM(G9:G10)</f>
        <v>620210</v>
      </c>
      <c r="H8" s="103">
        <f>SUM(H9:H10)</f>
        <v>673742</v>
      </c>
      <c r="I8" s="103">
        <f>SUM(I9:I10)</f>
        <v>673742</v>
      </c>
      <c r="J8" s="103">
        <f>SUM(J9:J10)</f>
        <v>673742</v>
      </c>
      <c r="K8" s="103">
        <f>SUM(K9:K10)</f>
        <v>651010</v>
      </c>
      <c r="L8" s="103">
        <f t="shared" si="1"/>
        <v>651010</v>
      </c>
    </row>
    <row r="9" spans="1:14" ht="15.75" x14ac:dyDescent="0.25">
      <c r="A9" s="292" t="s">
        <v>41</v>
      </c>
      <c r="B9" s="289"/>
      <c r="C9" s="289"/>
      <c r="D9" s="289"/>
      <c r="E9" s="302"/>
      <c r="F9" s="105">
        <v>580860</v>
      </c>
      <c r="G9" s="105">
        <v>570860</v>
      </c>
      <c r="H9" s="105">
        <v>620192</v>
      </c>
      <c r="I9" s="105">
        <v>617692</v>
      </c>
      <c r="J9" s="105">
        <v>617692</v>
      </c>
      <c r="K9" s="105">
        <v>609510</v>
      </c>
      <c r="L9" s="107">
        <v>609510</v>
      </c>
      <c r="M9" s="85"/>
      <c r="N9" s="85"/>
    </row>
    <row r="10" spans="1:14" ht="33" customHeight="1" x14ac:dyDescent="0.25">
      <c r="A10" s="292" t="s">
        <v>42</v>
      </c>
      <c r="B10" s="302"/>
      <c r="C10" s="302"/>
      <c r="D10" s="302"/>
      <c r="E10" s="302"/>
      <c r="F10" s="105">
        <v>399350</v>
      </c>
      <c r="G10" s="105">
        <v>49350</v>
      </c>
      <c r="H10" s="105">
        <v>53550</v>
      </c>
      <c r="I10" s="105">
        <v>56050</v>
      </c>
      <c r="J10" s="105">
        <v>56050</v>
      </c>
      <c r="K10" s="105">
        <v>41500</v>
      </c>
      <c r="L10" s="107">
        <v>41500</v>
      </c>
      <c r="M10" s="85"/>
      <c r="N10" s="85"/>
    </row>
    <row r="11" spans="1:14" ht="15.75" x14ac:dyDescent="0.25">
      <c r="A11" s="290" t="s">
        <v>43</v>
      </c>
      <c r="B11" s="291"/>
      <c r="C11" s="291"/>
      <c r="D11" s="291"/>
      <c r="E11" s="291"/>
      <c r="F11" s="108">
        <f>F5-F8</f>
        <v>-50000</v>
      </c>
      <c r="G11" s="108">
        <f>G5-G8</f>
        <v>-29233</v>
      </c>
      <c r="H11" s="108">
        <f t="shared" ref="H11" si="2">H5-H8</f>
        <v>-29233</v>
      </c>
      <c r="I11" s="108">
        <f t="shared" ref="I11:J11" si="3">I5-I8</f>
        <v>-29233</v>
      </c>
      <c r="J11" s="108">
        <f t="shared" si="3"/>
        <v>-29233</v>
      </c>
      <c r="K11" s="108">
        <f>K5-K8</f>
        <v>0</v>
      </c>
      <c r="L11" s="108">
        <f t="shared" ref="L11" si="4">L5-L8</f>
        <v>0</v>
      </c>
      <c r="N11" s="85"/>
    </row>
    <row r="12" spans="1:14" ht="9" customHeight="1" x14ac:dyDescent="0.2">
      <c r="A12" s="296"/>
      <c r="B12" s="286"/>
      <c r="C12" s="286"/>
      <c r="D12" s="286"/>
      <c r="E12" s="286"/>
      <c r="F12" s="287"/>
      <c r="G12" s="287"/>
      <c r="H12" s="287"/>
      <c r="I12" s="287"/>
      <c r="J12" s="287"/>
      <c r="K12" s="287"/>
      <c r="L12" s="287"/>
    </row>
    <row r="13" spans="1:14" ht="34.5" x14ac:dyDescent="0.25">
      <c r="A13" s="98"/>
      <c r="B13" s="99"/>
      <c r="C13" s="99"/>
      <c r="D13" s="100"/>
      <c r="E13" s="101"/>
      <c r="F13" s="239" t="s">
        <v>81</v>
      </c>
      <c r="G13" s="239" t="s">
        <v>74</v>
      </c>
      <c r="H13" s="239" t="s">
        <v>84</v>
      </c>
      <c r="I13" s="239" t="s">
        <v>85</v>
      </c>
      <c r="J13" s="239" t="s">
        <v>85</v>
      </c>
      <c r="K13" s="239" t="s">
        <v>35</v>
      </c>
      <c r="L13" s="240" t="s">
        <v>36</v>
      </c>
      <c r="N13" s="85"/>
    </row>
    <row r="14" spans="1:14" ht="24.75" customHeight="1" x14ac:dyDescent="0.25">
      <c r="A14" s="303" t="s">
        <v>44</v>
      </c>
      <c r="B14" s="304"/>
      <c r="C14" s="304"/>
      <c r="D14" s="304"/>
      <c r="E14" s="305"/>
      <c r="F14" s="109">
        <v>50000</v>
      </c>
      <c r="G14" s="109">
        <v>29233</v>
      </c>
      <c r="H14" s="109">
        <v>29233</v>
      </c>
      <c r="I14" s="109">
        <v>29233</v>
      </c>
      <c r="J14" s="109">
        <v>29233</v>
      </c>
      <c r="K14" s="109">
        <v>0</v>
      </c>
      <c r="L14" s="110">
        <v>0</v>
      </c>
      <c r="N14" s="85"/>
    </row>
    <row r="15" spans="1:14" ht="30" customHeight="1" x14ac:dyDescent="0.25">
      <c r="A15" s="293" t="s">
        <v>45</v>
      </c>
      <c r="B15" s="294"/>
      <c r="C15" s="294"/>
      <c r="D15" s="294"/>
      <c r="E15" s="295"/>
      <c r="F15" s="111">
        <v>50000</v>
      </c>
      <c r="G15" s="111">
        <v>29233</v>
      </c>
      <c r="H15" s="111">
        <v>29233</v>
      </c>
      <c r="I15" s="111">
        <v>29233</v>
      </c>
      <c r="J15" s="111">
        <v>29233</v>
      </c>
      <c r="K15" s="111">
        <v>0</v>
      </c>
      <c r="L15" s="108">
        <v>0</v>
      </c>
      <c r="N15" s="85"/>
    </row>
    <row r="16" spans="1:14" s="90" customFormat="1" ht="11.25" customHeight="1" x14ac:dyDescent="0.25">
      <c r="A16" s="285"/>
      <c r="B16" s="286"/>
      <c r="C16" s="286"/>
      <c r="D16" s="286"/>
      <c r="E16" s="286"/>
      <c r="F16" s="287"/>
      <c r="G16" s="287"/>
      <c r="H16" s="287"/>
      <c r="I16" s="287"/>
      <c r="J16" s="287"/>
      <c r="K16" s="287"/>
      <c r="L16" s="287"/>
      <c r="N16" s="112"/>
    </row>
    <row r="17" spans="1:15" s="280" customFormat="1" ht="33.75" x14ac:dyDescent="0.2">
      <c r="A17" s="276"/>
      <c r="B17" s="277"/>
      <c r="C17" s="277"/>
      <c r="D17" s="278"/>
      <c r="E17" s="279"/>
      <c r="F17" s="239" t="s">
        <v>81</v>
      </c>
      <c r="G17" s="239" t="s">
        <v>74</v>
      </c>
      <c r="H17" s="239" t="s">
        <v>84</v>
      </c>
      <c r="I17" s="239" t="s">
        <v>85</v>
      </c>
      <c r="J17" s="239" t="s">
        <v>85</v>
      </c>
      <c r="K17" s="239" t="s">
        <v>35</v>
      </c>
      <c r="L17" s="240" t="s">
        <v>36</v>
      </c>
      <c r="N17" s="281"/>
      <c r="O17" s="281"/>
    </row>
    <row r="18" spans="1:15" s="90" customFormat="1" ht="18" x14ac:dyDescent="0.25">
      <c r="A18" s="288" t="s">
        <v>46</v>
      </c>
      <c r="B18" s="289"/>
      <c r="C18" s="289"/>
      <c r="D18" s="289"/>
      <c r="E18" s="289"/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N18" s="112"/>
    </row>
    <row r="19" spans="1:15" s="90" customFormat="1" ht="18" x14ac:dyDescent="0.25">
      <c r="A19" s="288" t="s">
        <v>47</v>
      </c>
      <c r="B19" s="289"/>
      <c r="C19" s="289"/>
      <c r="D19" s="289"/>
      <c r="E19" s="289"/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</row>
    <row r="20" spans="1:15" s="90" customFormat="1" ht="18" x14ac:dyDescent="0.25">
      <c r="A20" s="290" t="s">
        <v>48</v>
      </c>
      <c r="B20" s="291"/>
      <c r="C20" s="291"/>
      <c r="D20" s="291"/>
      <c r="E20" s="291"/>
      <c r="F20" s="103"/>
      <c r="G20" s="103"/>
      <c r="H20" s="103"/>
      <c r="I20" s="103"/>
      <c r="J20" s="103"/>
      <c r="K20" s="103"/>
      <c r="L20" s="103"/>
      <c r="N20" s="113"/>
      <c r="O20" s="112"/>
    </row>
    <row r="21" spans="1:15" s="90" customFormat="1" ht="11.25" customHeight="1" x14ac:dyDescent="0.25">
      <c r="A21" s="285"/>
      <c r="B21" s="286"/>
      <c r="C21" s="286"/>
      <c r="D21" s="286"/>
      <c r="E21" s="286"/>
      <c r="F21" s="287"/>
      <c r="G21" s="287"/>
      <c r="H21" s="287"/>
      <c r="I21" s="287"/>
      <c r="J21" s="287"/>
      <c r="K21" s="287"/>
      <c r="L21" s="287"/>
    </row>
    <row r="22" spans="1:15" s="90" customFormat="1" ht="18" x14ac:dyDescent="0.25">
      <c r="A22" s="292" t="s">
        <v>49</v>
      </c>
      <c r="B22" s="289"/>
      <c r="C22" s="289"/>
      <c r="D22" s="289"/>
      <c r="E22" s="289"/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</row>
    <row r="23" spans="1:15" ht="42" customHeight="1" x14ac:dyDescent="0.25">
      <c r="A23" s="283" t="s">
        <v>50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</row>
    <row r="24" spans="1:15" x14ac:dyDescent="0.2">
      <c r="E24" s="114"/>
    </row>
    <row r="28" spans="1:15" x14ac:dyDescent="0.2">
      <c r="F28" s="85"/>
      <c r="G28" s="85"/>
      <c r="H28" s="85"/>
      <c r="I28" s="85"/>
      <c r="J28" s="85"/>
      <c r="K28" s="85"/>
      <c r="L28" s="85"/>
    </row>
    <row r="29" spans="1:15" x14ac:dyDescent="0.2">
      <c r="F29" s="85"/>
      <c r="G29" s="85"/>
      <c r="H29" s="85"/>
      <c r="I29" s="85"/>
      <c r="J29" s="85"/>
      <c r="K29" s="85"/>
      <c r="L29" s="85"/>
    </row>
    <row r="30" spans="1:15" x14ac:dyDescent="0.2">
      <c r="E30" s="115"/>
      <c r="F30" s="87"/>
      <c r="G30" s="87"/>
      <c r="H30" s="87"/>
      <c r="I30" s="87"/>
      <c r="J30" s="87"/>
      <c r="K30" s="87"/>
      <c r="L30" s="87"/>
    </row>
    <row r="31" spans="1:15" x14ac:dyDescent="0.2">
      <c r="E31" s="115"/>
      <c r="F31" s="85"/>
      <c r="G31" s="85"/>
      <c r="H31" s="85"/>
      <c r="I31" s="85"/>
      <c r="J31" s="85"/>
      <c r="K31" s="85"/>
      <c r="L31" s="85"/>
    </row>
    <row r="32" spans="1:15" x14ac:dyDescent="0.2">
      <c r="E32" s="115"/>
      <c r="F32" s="85"/>
      <c r="G32" s="85"/>
      <c r="H32" s="85"/>
      <c r="I32" s="85"/>
      <c r="J32" s="85"/>
      <c r="K32" s="85"/>
      <c r="L32" s="85"/>
    </row>
    <row r="33" spans="5:12" x14ac:dyDescent="0.2">
      <c r="E33" s="115"/>
      <c r="F33" s="85"/>
      <c r="G33" s="85"/>
      <c r="H33" s="85"/>
      <c r="I33" s="85"/>
      <c r="J33" s="85"/>
      <c r="K33" s="85"/>
      <c r="L33" s="85"/>
    </row>
    <row r="34" spans="5:12" x14ac:dyDescent="0.2">
      <c r="E34" s="115"/>
      <c r="F34" s="85"/>
      <c r="G34" s="85"/>
      <c r="H34" s="85"/>
      <c r="I34" s="85"/>
      <c r="J34" s="85"/>
      <c r="K34" s="85"/>
      <c r="L34" s="85"/>
    </row>
    <row r="35" spans="5:12" x14ac:dyDescent="0.2">
      <c r="E35" s="115"/>
    </row>
    <row r="40" spans="5:12" x14ac:dyDescent="0.2">
      <c r="F40" s="85"/>
      <c r="G40" s="85"/>
      <c r="H40" s="85"/>
      <c r="I40" s="85"/>
    </row>
    <row r="41" spans="5:12" x14ac:dyDescent="0.2">
      <c r="F41" s="85"/>
      <c r="G41" s="85"/>
      <c r="H41" s="85"/>
      <c r="I41" s="85"/>
    </row>
    <row r="42" spans="5:12" x14ac:dyDescent="0.2">
      <c r="F42" s="85"/>
      <c r="G42" s="85"/>
      <c r="H42" s="85"/>
      <c r="I42" s="85"/>
    </row>
  </sheetData>
  <mergeCells count="18">
    <mergeCell ref="A15:E15"/>
    <mergeCell ref="A1:L1"/>
    <mergeCell ref="A2:L2"/>
    <mergeCell ref="A5:E5"/>
    <mergeCell ref="A6:E6"/>
    <mergeCell ref="A7:E7"/>
    <mergeCell ref="A9:E9"/>
    <mergeCell ref="A10:E10"/>
    <mergeCell ref="A11:E11"/>
    <mergeCell ref="A12:L12"/>
    <mergeCell ref="A14:E14"/>
    <mergeCell ref="A23:L23"/>
    <mergeCell ref="A16:L16"/>
    <mergeCell ref="A18:E18"/>
    <mergeCell ref="A19:E19"/>
    <mergeCell ref="A20:E20"/>
    <mergeCell ref="A21:L21"/>
    <mergeCell ref="A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4744-4875-4165-80BB-F169A95B3CFF}">
  <sheetPr>
    <pageSetUpPr fitToPage="1"/>
  </sheetPr>
  <dimension ref="A1:L171"/>
  <sheetViews>
    <sheetView workbookViewId="0">
      <selection activeCell="G74" sqref="G74:H74"/>
    </sheetView>
  </sheetViews>
  <sheetFormatPr defaultColWidth="11.42578125" defaultRowHeight="12.75" x14ac:dyDescent="0.2"/>
  <cols>
    <col min="1" max="1" width="16" style="61" customWidth="1"/>
    <col min="2" max="2" width="10.140625" style="61" customWidth="1"/>
    <col min="3" max="3" width="11" style="61" customWidth="1"/>
    <col min="4" max="4" width="8.42578125" style="61" customWidth="1"/>
    <col min="5" max="5" width="9.85546875" style="61" customWidth="1"/>
    <col min="6" max="6" width="10.140625" style="61" customWidth="1"/>
    <col min="7" max="7" width="9.5703125" style="91" customWidth="1"/>
    <col min="8" max="8" width="10" style="166" customWidth="1"/>
    <col min="9" max="9" width="10.7109375" style="166" customWidth="1"/>
    <col min="10" max="10" width="9.5703125" style="166" customWidth="1"/>
    <col min="11" max="11" width="12.85546875" style="166" customWidth="1"/>
    <col min="12" max="12" width="11.7109375" style="166" customWidth="1"/>
    <col min="13" max="13" width="7.85546875" style="166" customWidth="1"/>
    <col min="14" max="14" width="14.28515625" style="166" customWidth="1"/>
    <col min="15" max="15" width="7.85546875" style="166" customWidth="1"/>
    <col min="16" max="260" width="11.42578125" style="166"/>
    <col min="261" max="261" width="16" style="166" customWidth="1"/>
    <col min="262" max="268" width="17.5703125" style="166" customWidth="1"/>
    <col min="269" max="269" width="7.85546875" style="166" customWidth="1"/>
    <col min="270" max="270" width="14.28515625" style="166" customWidth="1"/>
    <col min="271" max="271" width="7.85546875" style="166" customWidth="1"/>
    <col min="272" max="516" width="11.42578125" style="166"/>
    <col min="517" max="517" width="16" style="166" customWidth="1"/>
    <col min="518" max="524" width="17.5703125" style="166" customWidth="1"/>
    <col min="525" max="525" width="7.85546875" style="166" customWidth="1"/>
    <col min="526" max="526" width="14.28515625" style="166" customWidth="1"/>
    <col min="527" max="527" width="7.85546875" style="166" customWidth="1"/>
    <col min="528" max="772" width="11.42578125" style="166"/>
    <col min="773" max="773" width="16" style="166" customWidth="1"/>
    <col min="774" max="780" width="17.5703125" style="166" customWidth="1"/>
    <col min="781" max="781" width="7.85546875" style="166" customWidth="1"/>
    <col min="782" max="782" width="14.28515625" style="166" customWidth="1"/>
    <col min="783" max="783" width="7.85546875" style="166" customWidth="1"/>
    <col min="784" max="1028" width="11.42578125" style="166"/>
    <col min="1029" max="1029" width="16" style="166" customWidth="1"/>
    <col min="1030" max="1036" width="17.5703125" style="166" customWidth="1"/>
    <col min="1037" max="1037" width="7.85546875" style="166" customWidth="1"/>
    <col min="1038" max="1038" width="14.28515625" style="166" customWidth="1"/>
    <col min="1039" max="1039" width="7.85546875" style="166" customWidth="1"/>
    <col min="1040" max="1284" width="11.42578125" style="166"/>
    <col min="1285" max="1285" width="16" style="166" customWidth="1"/>
    <col min="1286" max="1292" width="17.5703125" style="166" customWidth="1"/>
    <col min="1293" max="1293" width="7.85546875" style="166" customWidth="1"/>
    <col min="1294" max="1294" width="14.28515625" style="166" customWidth="1"/>
    <col min="1295" max="1295" width="7.85546875" style="166" customWidth="1"/>
    <col min="1296" max="1540" width="11.42578125" style="166"/>
    <col min="1541" max="1541" width="16" style="166" customWidth="1"/>
    <col min="1542" max="1548" width="17.5703125" style="166" customWidth="1"/>
    <col min="1549" max="1549" width="7.85546875" style="166" customWidth="1"/>
    <col min="1550" max="1550" width="14.28515625" style="166" customWidth="1"/>
    <col min="1551" max="1551" width="7.85546875" style="166" customWidth="1"/>
    <col min="1552" max="1796" width="11.42578125" style="166"/>
    <col min="1797" max="1797" width="16" style="166" customWidth="1"/>
    <col min="1798" max="1804" width="17.5703125" style="166" customWidth="1"/>
    <col min="1805" max="1805" width="7.85546875" style="166" customWidth="1"/>
    <col min="1806" max="1806" width="14.28515625" style="166" customWidth="1"/>
    <col min="1807" max="1807" width="7.85546875" style="166" customWidth="1"/>
    <col min="1808" max="2052" width="11.42578125" style="166"/>
    <col min="2053" max="2053" width="16" style="166" customWidth="1"/>
    <col min="2054" max="2060" width="17.5703125" style="166" customWidth="1"/>
    <col min="2061" max="2061" width="7.85546875" style="166" customWidth="1"/>
    <col min="2062" max="2062" width="14.28515625" style="166" customWidth="1"/>
    <col min="2063" max="2063" width="7.85546875" style="166" customWidth="1"/>
    <col min="2064" max="2308" width="11.42578125" style="166"/>
    <col min="2309" max="2309" width="16" style="166" customWidth="1"/>
    <col min="2310" max="2316" width="17.5703125" style="166" customWidth="1"/>
    <col min="2317" max="2317" width="7.85546875" style="166" customWidth="1"/>
    <col min="2318" max="2318" width="14.28515625" style="166" customWidth="1"/>
    <col min="2319" max="2319" width="7.85546875" style="166" customWidth="1"/>
    <col min="2320" max="2564" width="11.42578125" style="166"/>
    <col min="2565" max="2565" width="16" style="166" customWidth="1"/>
    <col min="2566" max="2572" width="17.5703125" style="166" customWidth="1"/>
    <col min="2573" max="2573" width="7.85546875" style="166" customWidth="1"/>
    <col min="2574" max="2574" width="14.28515625" style="166" customWidth="1"/>
    <col min="2575" max="2575" width="7.85546875" style="166" customWidth="1"/>
    <col min="2576" max="2820" width="11.42578125" style="166"/>
    <col min="2821" max="2821" width="16" style="166" customWidth="1"/>
    <col min="2822" max="2828" width="17.5703125" style="166" customWidth="1"/>
    <col min="2829" max="2829" width="7.85546875" style="166" customWidth="1"/>
    <col min="2830" max="2830" width="14.28515625" style="166" customWidth="1"/>
    <col min="2831" max="2831" width="7.85546875" style="166" customWidth="1"/>
    <col min="2832" max="3076" width="11.42578125" style="166"/>
    <col min="3077" max="3077" width="16" style="166" customWidth="1"/>
    <col min="3078" max="3084" width="17.5703125" style="166" customWidth="1"/>
    <col min="3085" max="3085" width="7.85546875" style="166" customWidth="1"/>
    <col min="3086" max="3086" width="14.28515625" style="166" customWidth="1"/>
    <col min="3087" max="3087" width="7.85546875" style="166" customWidth="1"/>
    <col min="3088" max="3332" width="11.42578125" style="166"/>
    <col min="3333" max="3333" width="16" style="166" customWidth="1"/>
    <col min="3334" max="3340" width="17.5703125" style="166" customWidth="1"/>
    <col min="3341" max="3341" width="7.85546875" style="166" customWidth="1"/>
    <col min="3342" max="3342" width="14.28515625" style="166" customWidth="1"/>
    <col min="3343" max="3343" width="7.85546875" style="166" customWidth="1"/>
    <col min="3344" max="3588" width="11.42578125" style="166"/>
    <col min="3589" max="3589" width="16" style="166" customWidth="1"/>
    <col min="3590" max="3596" width="17.5703125" style="166" customWidth="1"/>
    <col min="3597" max="3597" width="7.85546875" style="166" customWidth="1"/>
    <col min="3598" max="3598" width="14.28515625" style="166" customWidth="1"/>
    <col min="3599" max="3599" width="7.85546875" style="166" customWidth="1"/>
    <col min="3600" max="3844" width="11.42578125" style="166"/>
    <col min="3845" max="3845" width="16" style="166" customWidth="1"/>
    <col min="3846" max="3852" width="17.5703125" style="166" customWidth="1"/>
    <col min="3853" max="3853" width="7.85546875" style="166" customWidth="1"/>
    <col min="3854" max="3854" width="14.28515625" style="166" customWidth="1"/>
    <col min="3855" max="3855" width="7.85546875" style="166" customWidth="1"/>
    <col min="3856" max="4100" width="11.42578125" style="166"/>
    <col min="4101" max="4101" width="16" style="166" customWidth="1"/>
    <col min="4102" max="4108" width="17.5703125" style="166" customWidth="1"/>
    <col min="4109" max="4109" width="7.85546875" style="166" customWidth="1"/>
    <col min="4110" max="4110" width="14.28515625" style="166" customWidth="1"/>
    <col min="4111" max="4111" width="7.85546875" style="166" customWidth="1"/>
    <col min="4112" max="4356" width="11.42578125" style="166"/>
    <col min="4357" max="4357" width="16" style="166" customWidth="1"/>
    <col min="4358" max="4364" width="17.5703125" style="166" customWidth="1"/>
    <col min="4365" max="4365" width="7.85546875" style="166" customWidth="1"/>
    <col min="4366" max="4366" width="14.28515625" style="166" customWidth="1"/>
    <col min="4367" max="4367" width="7.85546875" style="166" customWidth="1"/>
    <col min="4368" max="4612" width="11.42578125" style="166"/>
    <col min="4613" max="4613" width="16" style="166" customWidth="1"/>
    <col min="4614" max="4620" width="17.5703125" style="166" customWidth="1"/>
    <col min="4621" max="4621" width="7.85546875" style="166" customWidth="1"/>
    <col min="4622" max="4622" width="14.28515625" style="166" customWidth="1"/>
    <col min="4623" max="4623" width="7.85546875" style="166" customWidth="1"/>
    <col min="4624" max="4868" width="11.42578125" style="166"/>
    <col min="4869" max="4869" width="16" style="166" customWidth="1"/>
    <col min="4870" max="4876" width="17.5703125" style="166" customWidth="1"/>
    <col min="4877" max="4877" width="7.85546875" style="166" customWidth="1"/>
    <col min="4878" max="4878" width="14.28515625" style="166" customWidth="1"/>
    <col min="4879" max="4879" width="7.85546875" style="166" customWidth="1"/>
    <col min="4880" max="5124" width="11.42578125" style="166"/>
    <col min="5125" max="5125" width="16" style="166" customWidth="1"/>
    <col min="5126" max="5132" width="17.5703125" style="166" customWidth="1"/>
    <col min="5133" max="5133" width="7.85546875" style="166" customWidth="1"/>
    <col min="5134" max="5134" width="14.28515625" style="166" customWidth="1"/>
    <col min="5135" max="5135" width="7.85546875" style="166" customWidth="1"/>
    <col min="5136" max="5380" width="11.42578125" style="166"/>
    <col min="5381" max="5381" width="16" style="166" customWidth="1"/>
    <col min="5382" max="5388" width="17.5703125" style="166" customWidth="1"/>
    <col min="5389" max="5389" width="7.85546875" style="166" customWidth="1"/>
    <col min="5390" max="5390" width="14.28515625" style="166" customWidth="1"/>
    <col min="5391" max="5391" width="7.85546875" style="166" customWidth="1"/>
    <col min="5392" max="5636" width="11.42578125" style="166"/>
    <col min="5637" max="5637" width="16" style="166" customWidth="1"/>
    <col min="5638" max="5644" width="17.5703125" style="166" customWidth="1"/>
    <col min="5645" max="5645" width="7.85546875" style="166" customWidth="1"/>
    <col min="5646" max="5646" width="14.28515625" style="166" customWidth="1"/>
    <col min="5647" max="5647" width="7.85546875" style="166" customWidth="1"/>
    <col min="5648" max="5892" width="11.42578125" style="166"/>
    <col min="5893" max="5893" width="16" style="166" customWidth="1"/>
    <col min="5894" max="5900" width="17.5703125" style="166" customWidth="1"/>
    <col min="5901" max="5901" width="7.85546875" style="166" customWidth="1"/>
    <col min="5902" max="5902" width="14.28515625" style="166" customWidth="1"/>
    <col min="5903" max="5903" width="7.85546875" style="166" customWidth="1"/>
    <col min="5904" max="6148" width="11.42578125" style="166"/>
    <col min="6149" max="6149" width="16" style="166" customWidth="1"/>
    <col min="6150" max="6156" width="17.5703125" style="166" customWidth="1"/>
    <col min="6157" max="6157" width="7.85546875" style="166" customWidth="1"/>
    <col min="6158" max="6158" width="14.28515625" style="166" customWidth="1"/>
    <col min="6159" max="6159" width="7.85546875" style="166" customWidth="1"/>
    <col min="6160" max="6404" width="11.42578125" style="166"/>
    <col min="6405" max="6405" width="16" style="166" customWidth="1"/>
    <col min="6406" max="6412" width="17.5703125" style="166" customWidth="1"/>
    <col min="6413" max="6413" width="7.85546875" style="166" customWidth="1"/>
    <col min="6414" max="6414" width="14.28515625" style="166" customWidth="1"/>
    <col min="6415" max="6415" width="7.85546875" style="166" customWidth="1"/>
    <col min="6416" max="6660" width="11.42578125" style="166"/>
    <col min="6661" max="6661" width="16" style="166" customWidth="1"/>
    <col min="6662" max="6668" width="17.5703125" style="166" customWidth="1"/>
    <col min="6669" max="6669" width="7.85546875" style="166" customWidth="1"/>
    <col min="6670" max="6670" width="14.28515625" style="166" customWidth="1"/>
    <col min="6671" max="6671" width="7.85546875" style="166" customWidth="1"/>
    <col min="6672" max="6916" width="11.42578125" style="166"/>
    <col min="6917" max="6917" width="16" style="166" customWidth="1"/>
    <col min="6918" max="6924" width="17.5703125" style="166" customWidth="1"/>
    <col min="6925" max="6925" width="7.85546875" style="166" customWidth="1"/>
    <col min="6926" max="6926" width="14.28515625" style="166" customWidth="1"/>
    <col min="6927" max="6927" width="7.85546875" style="166" customWidth="1"/>
    <col min="6928" max="7172" width="11.42578125" style="166"/>
    <col min="7173" max="7173" width="16" style="166" customWidth="1"/>
    <col min="7174" max="7180" width="17.5703125" style="166" customWidth="1"/>
    <col min="7181" max="7181" width="7.85546875" style="166" customWidth="1"/>
    <col min="7182" max="7182" width="14.28515625" style="166" customWidth="1"/>
    <col min="7183" max="7183" width="7.85546875" style="166" customWidth="1"/>
    <col min="7184" max="7428" width="11.42578125" style="166"/>
    <col min="7429" max="7429" width="16" style="166" customWidth="1"/>
    <col min="7430" max="7436" width="17.5703125" style="166" customWidth="1"/>
    <col min="7437" max="7437" width="7.85546875" style="166" customWidth="1"/>
    <col min="7438" max="7438" width="14.28515625" style="166" customWidth="1"/>
    <col min="7439" max="7439" width="7.85546875" style="166" customWidth="1"/>
    <col min="7440" max="7684" width="11.42578125" style="166"/>
    <col min="7685" max="7685" width="16" style="166" customWidth="1"/>
    <col min="7686" max="7692" width="17.5703125" style="166" customWidth="1"/>
    <col min="7693" max="7693" width="7.85546875" style="166" customWidth="1"/>
    <col min="7694" max="7694" width="14.28515625" style="166" customWidth="1"/>
    <col min="7695" max="7695" width="7.85546875" style="166" customWidth="1"/>
    <col min="7696" max="7940" width="11.42578125" style="166"/>
    <col min="7941" max="7941" width="16" style="166" customWidth="1"/>
    <col min="7942" max="7948" width="17.5703125" style="166" customWidth="1"/>
    <col min="7949" max="7949" width="7.85546875" style="166" customWidth="1"/>
    <col min="7950" max="7950" width="14.28515625" style="166" customWidth="1"/>
    <col min="7951" max="7951" width="7.85546875" style="166" customWidth="1"/>
    <col min="7952" max="8196" width="11.42578125" style="166"/>
    <col min="8197" max="8197" width="16" style="166" customWidth="1"/>
    <col min="8198" max="8204" width="17.5703125" style="166" customWidth="1"/>
    <col min="8205" max="8205" width="7.85546875" style="166" customWidth="1"/>
    <col min="8206" max="8206" width="14.28515625" style="166" customWidth="1"/>
    <col min="8207" max="8207" width="7.85546875" style="166" customWidth="1"/>
    <col min="8208" max="8452" width="11.42578125" style="166"/>
    <col min="8453" max="8453" width="16" style="166" customWidth="1"/>
    <col min="8454" max="8460" width="17.5703125" style="166" customWidth="1"/>
    <col min="8461" max="8461" width="7.85546875" style="166" customWidth="1"/>
    <col min="8462" max="8462" width="14.28515625" style="166" customWidth="1"/>
    <col min="8463" max="8463" width="7.85546875" style="166" customWidth="1"/>
    <col min="8464" max="8708" width="11.42578125" style="166"/>
    <col min="8709" max="8709" width="16" style="166" customWidth="1"/>
    <col min="8710" max="8716" width="17.5703125" style="166" customWidth="1"/>
    <col min="8717" max="8717" width="7.85546875" style="166" customWidth="1"/>
    <col min="8718" max="8718" width="14.28515625" style="166" customWidth="1"/>
    <col min="8719" max="8719" width="7.85546875" style="166" customWidth="1"/>
    <col min="8720" max="8964" width="11.42578125" style="166"/>
    <col min="8965" max="8965" width="16" style="166" customWidth="1"/>
    <col min="8966" max="8972" width="17.5703125" style="166" customWidth="1"/>
    <col min="8973" max="8973" width="7.85546875" style="166" customWidth="1"/>
    <col min="8974" max="8974" width="14.28515625" style="166" customWidth="1"/>
    <col min="8975" max="8975" width="7.85546875" style="166" customWidth="1"/>
    <col min="8976" max="9220" width="11.42578125" style="166"/>
    <col min="9221" max="9221" width="16" style="166" customWidth="1"/>
    <col min="9222" max="9228" width="17.5703125" style="166" customWidth="1"/>
    <col min="9229" max="9229" width="7.85546875" style="166" customWidth="1"/>
    <col min="9230" max="9230" width="14.28515625" style="166" customWidth="1"/>
    <col min="9231" max="9231" width="7.85546875" style="166" customWidth="1"/>
    <col min="9232" max="9476" width="11.42578125" style="166"/>
    <col min="9477" max="9477" width="16" style="166" customWidth="1"/>
    <col min="9478" max="9484" width="17.5703125" style="166" customWidth="1"/>
    <col min="9485" max="9485" width="7.85546875" style="166" customWidth="1"/>
    <col min="9486" max="9486" width="14.28515625" style="166" customWidth="1"/>
    <col min="9487" max="9487" width="7.85546875" style="166" customWidth="1"/>
    <col min="9488" max="9732" width="11.42578125" style="166"/>
    <col min="9733" max="9733" width="16" style="166" customWidth="1"/>
    <col min="9734" max="9740" width="17.5703125" style="166" customWidth="1"/>
    <col min="9741" max="9741" width="7.85546875" style="166" customWidth="1"/>
    <col min="9742" max="9742" width="14.28515625" style="166" customWidth="1"/>
    <col min="9743" max="9743" width="7.85546875" style="166" customWidth="1"/>
    <col min="9744" max="9988" width="11.42578125" style="166"/>
    <col min="9989" max="9989" width="16" style="166" customWidth="1"/>
    <col min="9990" max="9996" width="17.5703125" style="166" customWidth="1"/>
    <col min="9997" max="9997" width="7.85546875" style="166" customWidth="1"/>
    <col min="9998" max="9998" width="14.28515625" style="166" customWidth="1"/>
    <col min="9999" max="9999" width="7.85546875" style="166" customWidth="1"/>
    <col min="10000" max="10244" width="11.42578125" style="166"/>
    <col min="10245" max="10245" width="16" style="166" customWidth="1"/>
    <col min="10246" max="10252" width="17.5703125" style="166" customWidth="1"/>
    <col min="10253" max="10253" width="7.85546875" style="166" customWidth="1"/>
    <col min="10254" max="10254" width="14.28515625" style="166" customWidth="1"/>
    <col min="10255" max="10255" width="7.85546875" style="166" customWidth="1"/>
    <col min="10256" max="10500" width="11.42578125" style="166"/>
    <col min="10501" max="10501" width="16" style="166" customWidth="1"/>
    <col min="10502" max="10508" width="17.5703125" style="166" customWidth="1"/>
    <col min="10509" max="10509" width="7.85546875" style="166" customWidth="1"/>
    <col min="10510" max="10510" width="14.28515625" style="166" customWidth="1"/>
    <col min="10511" max="10511" width="7.85546875" style="166" customWidth="1"/>
    <col min="10512" max="10756" width="11.42578125" style="166"/>
    <col min="10757" max="10757" width="16" style="166" customWidth="1"/>
    <col min="10758" max="10764" width="17.5703125" style="166" customWidth="1"/>
    <col min="10765" max="10765" width="7.85546875" style="166" customWidth="1"/>
    <col min="10766" max="10766" width="14.28515625" style="166" customWidth="1"/>
    <col min="10767" max="10767" width="7.85546875" style="166" customWidth="1"/>
    <col min="10768" max="11012" width="11.42578125" style="166"/>
    <col min="11013" max="11013" width="16" style="166" customWidth="1"/>
    <col min="11014" max="11020" width="17.5703125" style="166" customWidth="1"/>
    <col min="11021" max="11021" width="7.85546875" style="166" customWidth="1"/>
    <col min="11022" max="11022" width="14.28515625" style="166" customWidth="1"/>
    <col min="11023" max="11023" width="7.85546875" style="166" customWidth="1"/>
    <col min="11024" max="11268" width="11.42578125" style="166"/>
    <col min="11269" max="11269" width="16" style="166" customWidth="1"/>
    <col min="11270" max="11276" width="17.5703125" style="166" customWidth="1"/>
    <col min="11277" max="11277" width="7.85546875" style="166" customWidth="1"/>
    <col min="11278" max="11278" width="14.28515625" style="166" customWidth="1"/>
    <col min="11279" max="11279" width="7.85546875" style="166" customWidth="1"/>
    <col min="11280" max="11524" width="11.42578125" style="166"/>
    <col min="11525" max="11525" width="16" style="166" customWidth="1"/>
    <col min="11526" max="11532" width="17.5703125" style="166" customWidth="1"/>
    <col min="11533" max="11533" width="7.85546875" style="166" customWidth="1"/>
    <col min="11534" max="11534" width="14.28515625" style="166" customWidth="1"/>
    <col min="11535" max="11535" width="7.85546875" style="166" customWidth="1"/>
    <col min="11536" max="11780" width="11.42578125" style="166"/>
    <col min="11781" max="11781" width="16" style="166" customWidth="1"/>
    <col min="11782" max="11788" width="17.5703125" style="166" customWidth="1"/>
    <col min="11789" max="11789" width="7.85546875" style="166" customWidth="1"/>
    <col min="11790" max="11790" width="14.28515625" style="166" customWidth="1"/>
    <col min="11791" max="11791" width="7.85546875" style="166" customWidth="1"/>
    <col min="11792" max="12036" width="11.42578125" style="166"/>
    <col min="12037" max="12037" width="16" style="166" customWidth="1"/>
    <col min="12038" max="12044" width="17.5703125" style="166" customWidth="1"/>
    <col min="12045" max="12045" width="7.85546875" style="166" customWidth="1"/>
    <col min="12046" max="12046" width="14.28515625" style="166" customWidth="1"/>
    <col min="12047" max="12047" width="7.85546875" style="166" customWidth="1"/>
    <col min="12048" max="12292" width="11.42578125" style="166"/>
    <col min="12293" max="12293" width="16" style="166" customWidth="1"/>
    <col min="12294" max="12300" width="17.5703125" style="166" customWidth="1"/>
    <col min="12301" max="12301" width="7.85546875" style="166" customWidth="1"/>
    <col min="12302" max="12302" width="14.28515625" style="166" customWidth="1"/>
    <col min="12303" max="12303" width="7.85546875" style="166" customWidth="1"/>
    <col min="12304" max="12548" width="11.42578125" style="166"/>
    <col min="12549" max="12549" width="16" style="166" customWidth="1"/>
    <col min="12550" max="12556" width="17.5703125" style="166" customWidth="1"/>
    <col min="12557" max="12557" width="7.85546875" style="166" customWidth="1"/>
    <col min="12558" max="12558" width="14.28515625" style="166" customWidth="1"/>
    <col min="12559" max="12559" width="7.85546875" style="166" customWidth="1"/>
    <col min="12560" max="12804" width="11.42578125" style="166"/>
    <col min="12805" max="12805" width="16" style="166" customWidth="1"/>
    <col min="12806" max="12812" width="17.5703125" style="166" customWidth="1"/>
    <col min="12813" max="12813" width="7.85546875" style="166" customWidth="1"/>
    <col min="12814" max="12814" width="14.28515625" style="166" customWidth="1"/>
    <col min="12815" max="12815" width="7.85546875" style="166" customWidth="1"/>
    <col min="12816" max="13060" width="11.42578125" style="166"/>
    <col min="13061" max="13061" width="16" style="166" customWidth="1"/>
    <col min="13062" max="13068" width="17.5703125" style="166" customWidth="1"/>
    <col min="13069" max="13069" width="7.85546875" style="166" customWidth="1"/>
    <col min="13070" max="13070" width="14.28515625" style="166" customWidth="1"/>
    <col min="13071" max="13071" width="7.85546875" style="166" customWidth="1"/>
    <col min="13072" max="13316" width="11.42578125" style="166"/>
    <col min="13317" max="13317" width="16" style="166" customWidth="1"/>
    <col min="13318" max="13324" width="17.5703125" style="166" customWidth="1"/>
    <col min="13325" max="13325" width="7.85546875" style="166" customWidth="1"/>
    <col min="13326" max="13326" width="14.28515625" style="166" customWidth="1"/>
    <col min="13327" max="13327" width="7.85546875" style="166" customWidth="1"/>
    <col min="13328" max="13572" width="11.42578125" style="166"/>
    <col min="13573" max="13573" width="16" style="166" customWidth="1"/>
    <col min="13574" max="13580" width="17.5703125" style="166" customWidth="1"/>
    <col min="13581" max="13581" width="7.85546875" style="166" customWidth="1"/>
    <col min="13582" max="13582" width="14.28515625" style="166" customWidth="1"/>
    <col min="13583" max="13583" width="7.85546875" style="166" customWidth="1"/>
    <col min="13584" max="13828" width="11.42578125" style="166"/>
    <col min="13829" max="13829" width="16" style="166" customWidth="1"/>
    <col min="13830" max="13836" width="17.5703125" style="166" customWidth="1"/>
    <col min="13837" max="13837" width="7.85546875" style="166" customWidth="1"/>
    <col min="13838" max="13838" width="14.28515625" style="166" customWidth="1"/>
    <col min="13839" max="13839" width="7.85546875" style="166" customWidth="1"/>
    <col min="13840" max="14084" width="11.42578125" style="166"/>
    <col min="14085" max="14085" width="16" style="166" customWidth="1"/>
    <col min="14086" max="14092" width="17.5703125" style="166" customWidth="1"/>
    <col min="14093" max="14093" width="7.85546875" style="166" customWidth="1"/>
    <col min="14094" max="14094" width="14.28515625" style="166" customWidth="1"/>
    <col min="14095" max="14095" width="7.85546875" style="166" customWidth="1"/>
    <col min="14096" max="14340" width="11.42578125" style="166"/>
    <col min="14341" max="14341" width="16" style="166" customWidth="1"/>
    <col min="14342" max="14348" width="17.5703125" style="166" customWidth="1"/>
    <col min="14349" max="14349" width="7.85546875" style="166" customWidth="1"/>
    <col min="14350" max="14350" width="14.28515625" style="166" customWidth="1"/>
    <col min="14351" max="14351" width="7.85546875" style="166" customWidth="1"/>
    <col min="14352" max="14596" width="11.42578125" style="166"/>
    <col min="14597" max="14597" width="16" style="166" customWidth="1"/>
    <col min="14598" max="14604" width="17.5703125" style="166" customWidth="1"/>
    <col min="14605" max="14605" width="7.85546875" style="166" customWidth="1"/>
    <col min="14606" max="14606" width="14.28515625" style="166" customWidth="1"/>
    <col min="14607" max="14607" width="7.85546875" style="166" customWidth="1"/>
    <col min="14608" max="14852" width="11.42578125" style="166"/>
    <col min="14853" max="14853" width="16" style="166" customWidth="1"/>
    <col min="14854" max="14860" width="17.5703125" style="166" customWidth="1"/>
    <col min="14861" max="14861" width="7.85546875" style="166" customWidth="1"/>
    <col min="14862" max="14862" width="14.28515625" style="166" customWidth="1"/>
    <col min="14863" max="14863" width="7.85546875" style="166" customWidth="1"/>
    <col min="14864" max="15108" width="11.42578125" style="166"/>
    <col min="15109" max="15109" width="16" style="166" customWidth="1"/>
    <col min="15110" max="15116" width="17.5703125" style="166" customWidth="1"/>
    <col min="15117" max="15117" width="7.85546875" style="166" customWidth="1"/>
    <col min="15118" max="15118" width="14.28515625" style="166" customWidth="1"/>
    <col min="15119" max="15119" width="7.85546875" style="166" customWidth="1"/>
    <col min="15120" max="15364" width="11.42578125" style="166"/>
    <col min="15365" max="15365" width="16" style="166" customWidth="1"/>
    <col min="15366" max="15372" width="17.5703125" style="166" customWidth="1"/>
    <col min="15373" max="15373" width="7.85546875" style="166" customWidth="1"/>
    <col min="15374" max="15374" width="14.28515625" style="166" customWidth="1"/>
    <col min="15375" max="15375" width="7.85546875" style="166" customWidth="1"/>
    <col min="15376" max="15620" width="11.42578125" style="166"/>
    <col min="15621" max="15621" width="16" style="166" customWidth="1"/>
    <col min="15622" max="15628" width="17.5703125" style="166" customWidth="1"/>
    <col min="15629" max="15629" width="7.85546875" style="166" customWidth="1"/>
    <col min="15630" max="15630" width="14.28515625" style="166" customWidth="1"/>
    <col min="15631" max="15631" width="7.85546875" style="166" customWidth="1"/>
    <col min="15632" max="15876" width="11.42578125" style="166"/>
    <col min="15877" max="15877" width="16" style="166" customWidth="1"/>
    <col min="15878" max="15884" width="17.5703125" style="166" customWidth="1"/>
    <col min="15885" max="15885" width="7.85546875" style="166" customWidth="1"/>
    <col min="15886" max="15886" width="14.28515625" style="166" customWidth="1"/>
    <col min="15887" max="15887" width="7.85546875" style="166" customWidth="1"/>
    <col min="15888" max="16132" width="11.42578125" style="166"/>
    <col min="16133" max="16133" width="16" style="166" customWidth="1"/>
    <col min="16134" max="16140" width="17.5703125" style="166" customWidth="1"/>
    <col min="16141" max="16141" width="7.85546875" style="166" customWidth="1"/>
    <col min="16142" max="16142" width="14.28515625" style="166" customWidth="1"/>
    <col min="16143" max="16143" width="7.85546875" style="166" customWidth="1"/>
    <col min="16144" max="16384" width="11.42578125" style="166"/>
  </cols>
  <sheetData>
    <row r="1" spans="1:12" ht="24" customHeight="1" x14ac:dyDescent="0.2">
      <c r="A1" s="296" t="s">
        <v>21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s="18" customFormat="1" ht="13.5" thickBot="1" x14ac:dyDescent="0.25">
      <c r="A2" s="17"/>
      <c r="L2" s="19" t="s">
        <v>22</v>
      </c>
    </row>
    <row r="3" spans="1:12" s="18" customFormat="1" ht="26.25" customHeight="1" thickBot="1" x14ac:dyDescent="0.25">
      <c r="A3" s="135" t="s">
        <v>23</v>
      </c>
      <c r="B3" s="319" t="s">
        <v>24</v>
      </c>
      <c r="C3" s="320"/>
      <c r="D3" s="321"/>
      <c r="E3" s="321"/>
      <c r="F3" s="321"/>
      <c r="G3" s="321"/>
      <c r="H3" s="321"/>
      <c r="I3" s="321"/>
      <c r="J3" s="321"/>
      <c r="K3" s="321"/>
      <c r="L3" s="322"/>
    </row>
    <row r="4" spans="1:12" s="18" customFormat="1" ht="88.5" customHeight="1" thickBot="1" x14ac:dyDescent="0.25">
      <c r="A4" s="136" t="s">
        <v>25</v>
      </c>
      <c r="B4" s="137" t="s">
        <v>2</v>
      </c>
      <c r="C4" s="181" t="s">
        <v>75</v>
      </c>
      <c r="D4" s="138" t="s">
        <v>3</v>
      </c>
      <c r="E4" s="189" t="s">
        <v>76</v>
      </c>
      <c r="F4" s="232" t="s">
        <v>83</v>
      </c>
      <c r="G4" s="138" t="s">
        <v>77</v>
      </c>
      <c r="H4" s="138" t="s">
        <v>78</v>
      </c>
      <c r="I4" s="138" t="s">
        <v>26</v>
      </c>
      <c r="J4" s="189" t="s">
        <v>79</v>
      </c>
      <c r="K4" s="138" t="s">
        <v>27</v>
      </c>
      <c r="L4" s="139" t="s">
        <v>8</v>
      </c>
    </row>
    <row r="5" spans="1:12" s="18" customFormat="1" ht="12.75" customHeight="1" x14ac:dyDescent="0.2">
      <c r="A5" s="20">
        <v>636</v>
      </c>
      <c r="B5" s="21"/>
      <c r="C5" s="182"/>
      <c r="D5" s="22"/>
      <c r="E5" s="190"/>
      <c r="F5" s="233"/>
      <c r="G5" s="23"/>
      <c r="H5" s="24"/>
      <c r="I5" s="24"/>
      <c r="J5" s="195"/>
      <c r="K5" s="25"/>
      <c r="L5" s="26"/>
    </row>
    <row r="6" spans="1:12" s="18" customFormat="1" ht="12.75" customHeight="1" x14ac:dyDescent="0.2">
      <c r="A6" s="27">
        <v>63622</v>
      </c>
      <c r="B6" s="28"/>
      <c r="C6" s="183"/>
      <c r="D6" s="29"/>
      <c r="E6" s="191"/>
      <c r="F6" s="234"/>
      <c r="G6" s="30"/>
      <c r="H6" s="31">
        <v>20000</v>
      </c>
      <c r="I6" s="31"/>
      <c r="J6" s="196"/>
      <c r="K6" s="32"/>
      <c r="L6" s="33"/>
    </row>
    <row r="7" spans="1:12" s="18" customFormat="1" ht="12.75" customHeight="1" x14ac:dyDescent="0.2">
      <c r="A7" s="27">
        <v>63623</v>
      </c>
      <c r="B7" s="28"/>
      <c r="C7" s="183"/>
      <c r="D7" s="29"/>
      <c r="E7" s="191"/>
      <c r="F7" s="234"/>
      <c r="G7" s="30"/>
      <c r="H7" s="31">
        <v>5000</v>
      </c>
      <c r="I7" s="31"/>
      <c r="J7" s="196"/>
      <c r="K7" s="32"/>
      <c r="L7" s="33"/>
    </row>
    <row r="8" spans="1:12" s="18" customFormat="1" x14ac:dyDescent="0.2">
      <c r="A8" s="34">
        <v>641</v>
      </c>
      <c r="B8" s="35"/>
      <c r="C8" s="184"/>
      <c r="D8" s="36"/>
      <c r="E8" s="192"/>
      <c r="F8" s="235"/>
      <c r="G8" s="36"/>
      <c r="H8" s="36"/>
      <c r="I8" s="36"/>
      <c r="J8" s="197"/>
      <c r="K8" s="37"/>
      <c r="L8" s="38"/>
    </row>
    <row r="9" spans="1:12" s="18" customFormat="1" x14ac:dyDescent="0.2">
      <c r="A9" s="39">
        <v>64132</v>
      </c>
      <c r="B9" s="35"/>
      <c r="C9" s="184"/>
      <c r="D9" s="36">
        <v>10</v>
      </c>
      <c r="E9" s="192">
        <v>9</v>
      </c>
      <c r="F9" s="235">
        <v>9</v>
      </c>
      <c r="G9" s="36"/>
      <c r="H9" s="36"/>
      <c r="I9" s="36"/>
      <c r="J9" s="197"/>
      <c r="K9" s="37"/>
      <c r="L9" s="38"/>
    </row>
    <row r="10" spans="1:12" s="18" customFormat="1" x14ac:dyDescent="0.2">
      <c r="A10" s="34">
        <v>652</v>
      </c>
      <c r="B10" s="35"/>
      <c r="C10" s="184"/>
      <c r="D10" s="36"/>
      <c r="E10" s="192"/>
      <c r="F10" s="235"/>
      <c r="G10" s="36"/>
      <c r="H10" s="36"/>
      <c r="I10" s="36"/>
      <c r="J10" s="197"/>
      <c r="K10" s="37"/>
      <c r="L10" s="38"/>
    </row>
    <row r="11" spans="1:12" s="18" customFormat="1" x14ac:dyDescent="0.2">
      <c r="A11" s="39">
        <v>65269</v>
      </c>
      <c r="B11" s="35"/>
      <c r="C11" s="184"/>
      <c r="D11" s="36"/>
      <c r="E11" s="192"/>
      <c r="F11" s="235"/>
      <c r="G11" s="36">
        <v>16000</v>
      </c>
      <c r="H11" s="36"/>
      <c r="I11" s="36"/>
      <c r="J11" s="197"/>
      <c r="K11" s="37"/>
      <c r="L11" s="38"/>
    </row>
    <row r="12" spans="1:12" s="18" customFormat="1" x14ac:dyDescent="0.2">
      <c r="A12" s="34">
        <v>661</v>
      </c>
      <c r="B12" s="35"/>
      <c r="C12" s="184"/>
      <c r="D12" s="36"/>
      <c r="E12" s="192"/>
      <c r="F12" s="235"/>
      <c r="G12" s="36"/>
      <c r="H12" s="36"/>
      <c r="I12" s="36"/>
      <c r="J12" s="197"/>
      <c r="K12" s="37"/>
      <c r="L12" s="38"/>
    </row>
    <row r="13" spans="1:12" s="18" customFormat="1" x14ac:dyDescent="0.2">
      <c r="A13" s="39">
        <v>66151</v>
      </c>
      <c r="B13" s="35"/>
      <c r="C13" s="184"/>
      <c r="D13" s="36">
        <v>79200</v>
      </c>
      <c r="E13" s="192">
        <v>84968</v>
      </c>
      <c r="F13" s="235">
        <v>138500</v>
      </c>
      <c r="G13" s="36"/>
      <c r="H13" s="36"/>
      <c r="I13" s="36"/>
      <c r="J13" s="197"/>
      <c r="K13" s="37"/>
      <c r="L13" s="38"/>
    </row>
    <row r="14" spans="1:12" s="18" customFormat="1" x14ac:dyDescent="0.2">
      <c r="A14" s="39">
        <v>663</v>
      </c>
      <c r="B14" s="35"/>
      <c r="C14" s="184"/>
      <c r="D14" s="36"/>
      <c r="E14" s="192"/>
      <c r="F14" s="235"/>
      <c r="G14" s="36"/>
      <c r="H14" s="36"/>
      <c r="I14" s="36"/>
      <c r="J14" s="197"/>
      <c r="K14" s="37"/>
      <c r="L14" s="38"/>
    </row>
    <row r="15" spans="1:12" s="18" customFormat="1" x14ac:dyDescent="0.2">
      <c r="A15" s="39">
        <v>66324</v>
      </c>
      <c r="B15" s="35"/>
      <c r="C15" s="184"/>
      <c r="D15" s="36"/>
      <c r="E15" s="192"/>
      <c r="F15" s="235"/>
      <c r="G15" s="36"/>
      <c r="H15" s="36"/>
      <c r="I15" s="36"/>
      <c r="J15" s="197">
        <v>5000</v>
      </c>
      <c r="K15" s="37"/>
      <c r="L15" s="38"/>
    </row>
    <row r="16" spans="1:12" s="18" customFormat="1" x14ac:dyDescent="0.2">
      <c r="A16" s="34">
        <v>671</v>
      </c>
      <c r="B16" s="35"/>
      <c r="C16" s="184"/>
      <c r="D16" s="36"/>
      <c r="E16" s="192"/>
      <c r="F16" s="235"/>
      <c r="G16" s="36"/>
      <c r="H16" s="36"/>
      <c r="I16" s="36"/>
      <c r="J16" s="197"/>
      <c r="K16" s="37"/>
      <c r="L16" s="38"/>
    </row>
    <row r="17" spans="1:12" s="18" customFormat="1" x14ac:dyDescent="0.2">
      <c r="A17" s="39">
        <v>67111</v>
      </c>
      <c r="B17" s="35">
        <v>800000</v>
      </c>
      <c r="C17" s="184">
        <v>450000</v>
      </c>
      <c r="D17" s="36"/>
      <c r="E17" s="192"/>
      <c r="F17" s="235"/>
      <c r="G17" s="36"/>
      <c r="H17" s="36"/>
      <c r="I17" s="36"/>
      <c r="J17" s="197"/>
      <c r="K17" s="37"/>
      <c r="L17" s="38"/>
    </row>
    <row r="18" spans="1:12" s="18" customFormat="1" x14ac:dyDescent="0.2">
      <c r="A18" s="39">
        <v>67121</v>
      </c>
      <c r="B18" s="142">
        <v>10000</v>
      </c>
      <c r="C18" s="185">
        <v>10000</v>
      </c>
      <c r="D18" s="36"/>
      <c r="E18" s="192"/>
      <c r="F18" s="235"/>
      <c r="G18" s="36"/>
      <c r="H18" s="36"/>
      <c r="I18" s="36"/>
      <c r="J18" s="197"/>
      <c r="K18" s="37"/>
      <c r="L18" s="38"/>
    </row>
    <row r="19" spans="1:12" s="18" customFormat="1" x14ac:dyDescent="0.2">
      <c r="A19" s="204">
        <v>922</v>
      </c>
      <c r="B19" s="205"/>
      <c r="C19" s="205"/>
      <c r="D19" s="206"/>
      <c r="E19" s="206">
        <v>29233</v>
      </c>
      <c r="F19" s="235">
        <v>29233</v>
      </c>
      <c r="G19" s="206"/>
      <c r="H19" s="206"/>
      <c r="I19" s="206"/>
      <c r="J19" s="207"/>
      <c r="K19" s="207"/>
      <c r="L19" s="208"/>
    </row>
    <row r="20" spans="1:12" s="18" customFormat="1" x14ac:dyDescent="0.2">
      <c r="A20" s="40"/>
      <c r="B20" s="41"/>
      <c r="C20" s="186"/>
      <c r="D20" s="42"/>
      <c r="E20" s="193"/>
      <c r="F20" s="236"/>
      <c r="G20" s="42"/>
      <c r="H20" s="42"/>
      <c r="I20" s="42"/>
      <c r="J20" s="198"/>
      <c r="K20" s="43"/>
      <c r="L20" s="44"/>
    </row>
    <row r="21" spans="1:12" s="18" customFormat="1" x14ac:dyDescent="0.2">
      <c r="A21" s="40"/>
      <c r="B21" s="41"/>
      <c r="C21" s="186"/>
      <c r="D21" s="42"/>
      <c r="E21" s="193"/>
      <c r="F21" s="236"/>
      <c r="G21" s="42"/>
      <c r="H21" s="42"/>
      <c r="I21" s="42"/>
      <c r="J21" s="198"/>
      <c r="K21" s="43"/>
      <c r="L21" s="44"/>
    </row>
    <row r="22" spans="1:12" s="18" customFormat="1" ht="13.5" thickBot="1" x14ac:dyDescent="0.25">
      <c r="A22" s="45"/>
      <c r="B22" s="46"/>
      <c r="C22" s="187"/>
      <c r="D22" s="47"/>
      <c r="E22" s="194"/>
      <c r="F22" s="237"/>
      <c r="G22" s="47"/>
      <c r="H22" s="47"/>
      <c r="I22" s="47"/>
      <c r="J22" s="199"/>
      <c r="K22" s="48"/>
      <c r="L22" s="49"/>
    </row>
    <row r="23" spans="1:12" s="18" customFormat="1" ht="30" customHeight="1" thickBot="1" x14ac:dyDescent="0.25">
      <c r="A23" s="50" t="s">
        <v>28</v>
      </c>
      <c r="B23" s="51">
        <f t="shared" ref="B23:L23" si="0">SUM(B5:B22)</f>
        <v>810000</v>
      </c>
      <c r="C23" s="188">
        <f t="shared" si="0"/>
        <v>460000</v>
      </c>
      <c r="D23" s="51">
        <f t="shared" si="0"/>
        <v>79210</v>
      </c>
      <c r="E23" s="188">
        <f t="shared" si="0"/>
        <v>114210</v>
      </c>
      <c r="F23" s="238">
        <f>SUM(F5:F22)</f>
        <v>167742</v>
      </c>
      <c r="G23" s="51">
        <f t="shared" si="0"/>
        <v>16000</v>
      </c>
      <c r="H23" s="51">
        <f t="shared" si="0"/>
        <v>25000</v>
      </c>
      <c r="I23" s="51">
        <f t="shared" si="0"/>
        <v>0</v>
      </c>
      <c r="J23" s="188">
        <f t="shared" si="0"/>
        <v>5000</v>
      </c>
      <c r="K23" s="51">
        <f t="shared" si="0"/>
        <v>0</v>
      </c>
      <c r="L23" s="51">
        <f t="shared" si="0"/>
        <v>0</v>
      </c>
    </row>
    <row r="24" spans="1:12" s="18" customFormat="1" ht="28.5" customHeight="1" thickBot="1" x14ac:dyDescent="0.25">
      <c r="A24" s="50" t="s">
        <v>29</v>
      </c>
      <c r="B24" s="314">
        <f>SUM(C23,F23,G23,H23,J23)</f>
        <v>673742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6"/>
    </row>
    <row r="25" spans="1:12" x14ac:dyDescent="0.2">
      <c r="A25" s="167"/>
      <c r="B25" s="167"/>
      <c r="C25" s="167"/>
      <c r="D25" s="167"/>
      <c r="E25" s="167"/>
      <c r="F25" s="229"/>
      <c r="G25" s="52"/>
      <c r="H25" s="53"/>
      <c r="L25" s="19"/>
    </row>
    <row r="26" spans="1:12" ht="26.25" hidden="1" customHeight="1" thickBot="1" x14ac:dyDescent="0.25">
      <c r="A26" s="140" t="s">
        <v>23</v>
      </c>
      <c r="B26" s="323" t="s">
        <v>30</v>
      </c>
      <c r="C26" s="324"/>
      <c r="D26" s="325"/>
      <c r="E26" s="325"/>
      <c r="F26" s="325"/>
      <c r="G26" s="325"/>
      <c r="H26" s="325"/>
      <c r="I26" s="325"/>
      <c r="J26" s="325"/>
      <c r="K26" s="325"/>
      <c r="L26" s="326"/>
    </row>
    <row r="27" spans="1:12" ht="84.75" hidden="1" thickBot="1" x14ac:dyDescent="0.25">
      <c r="A27" s="141" t="s">
        <v>25</v>
      </c>
      <c r="B27" s="137" t="s">
        <v>2</v>
      </c>
      <c r="C27" s="180"/>
      <c r="D27" s="138" t="s">
        <v>3</v>
      </c>
      <c r="E27" s="138"/>
      <c r="F27" s="138"/>
      <c r="G27" s="138" t="s">
        <v>4</v>
      </c>
      <c r="H27" s="138" t="s">
        <v>5</v>
      </c>
      <c r="I27" s="138" t="s">
        <v>26</v>
      </c>
      <c r="J27" s="138"/>
      <c r="K27" s="138" t="s">
        <v>27</v>
      </c>
      <c r="L27" s="139" t="s">
        <v>8</v>
      </c>
    </row>
    <row r="28" spans="1:12" hidden="1" x14ac:dyDescent="0.2">
      <c r="A28" s="54">
        <v>63</v>
      </c>
      <c r="B28" s="55"/>
      <c r="C28" s="55"/>
      <c r="D28" s="56"/>
      <c r="E28" s="56"/>
      <c r="F28" s="56"/>
      <c r="G28" s="57"/>
      <c r="H28" s="58">
        <v>25000</v>
      </c>
      <c r="I28" s="58"/>
      <c r="J28" s="59"/>
      <c r="K28" s="59"/>
      <c r="L28" s="60"/>
    </row>
    <row r="29" spans="1:12" hidden="1" x14ac:dyDescent="0.2">
      <c r="A29" s="39">
        <v>64</v>
      </c>
      <c r="B29" s="35"/>
      <c r="C29" s="35"/>
      <c r="D29" s="36">
        <v>10</v>
      </c>
      <c r="E29" s="36"/>
      <c r="F29" s="36"/>
      <c r="G29" s="36"/>
      <c r="H29" s="36"/>
      <c r="I29" s="36"/>
      <c r="J29" s="37"/>
      <c r="K29" s="37"/>
      <c r="L29" s="38"/>
    </row>
    <row r="30" spans="1:12" hidden="1" x14ac:dyDescent="0.2">
      <c r="A30" s="39">
        <v>65</v>
      </c>
      <c r="B30" s="35"/>
      <c r="C30" s="35"/>
      <c r="D30" s="36"/>
      <c r="E30" s="36"/>
      <c r="F30" s="36"/>
      <c r="G30" s="36">
        <v>16000</v>
      </c>
      <c r="H30" s="36"/>
      <c r="I30" s="36"/>
      <c r="J30" s="37"/>
      <c r="K30" s="37"/>
      <c r="L30" s="38"/>
    </row>
    <row r="31" spans="1:12" hidden="1" x14ac:dyDescent="0.2">
      <c r="A31" s="39">
        <v>66</v>
      </c>
      <c r="B31" s="35"/>
      <c r="C31" s="35"/>
      <c r="D31" s="36">
        <v>100000</v>
      </c>
      <c r="E31" s="36"/>
      <c r="F31" s="36"/>
      <c r="G31" s="36"/>
      <c r="H31" s="36"/>
      <c r="I31" s="36"/>
      <c r="J31" s="37"/>
      <c r="K31" s="37"/>
      <c r="L31" s="38"/>
    </row>
    <row r="32" spans="1:12" hidden="1" x14ac:dyDescent="0.2">
      <c r="A32" s="39">
        <v>67</v>
      </c>
      <c r="B32" s="35">
        <v>510000</v>
      </c>
      <c r="C32" s="35"/>
      <c r="D32" s="36"/>
      <c r="E32" s="36"/>
      <c r="F32" s="36"/>
      <c r="G32" s="36"/>
      <c r="H32" s="36"/>
      <c r="I32" s="36"/>
      <c r="J32" s="37"/>
      <c r="K32" s="37"/>
      <c r="L32" s="38"/>
    </row>
    <row r="33" spans="1:12" hidden="1" x14ac:dyDescent="0.2">
      <c r="A33" s="39"/>
      <c r="B33" s="35"/>
      <c r="C33" s="35"/>
      <c r="D33" s="36"/>
      <c r="E33" s="36"/>
      <c r="F33" s="36"/>
      <c r="G33" s="36"/>
      <c r="H33" s="36"/>
      <c r="I33" s="36"/>
      <c r="J33" s="37"/>
      <c r="K33" s="37"/>
      <c r="L33" s="38"/>
    </row>
    <row r="34" spans="1:12" hidden="1" x14ac:dyDescent="0.2">
      <c r="A34" s="39"/>
      <c r="B34" s="35"/>
      <c r="C34" s="35"/>
      <c r="D34" s="36"/>
      <c r="E34" s="36"/>
      <c r="F34" s="36"/>
      <c r="G34" s="36"/>
      <c r="H34" s="36"/>
      <c r="I34" s="36"/>
      <c r="J34" s="37"/>
      <c r="K34" s="37"/>
      <c r="L34" s="38"/>
    </row>
    <row r="35" spans="1:12" ht="13.5" hidden="1" thickBot="1" x14ac:dyDescent="0.25">
      <c r="A35" s="45"/>
      <c r="B35" s="46"/>
      <c r="C35" s="46"/>
      <c r="D35" s="47"/>
      <c r="E35" s="47"/>
      <c r="F35" s="47"/>
      <c r="G35" s="47"/>
      <c r="H35" s="47"/>
      <c r="I35" s="47"/>
      <c r="J35" s="48"/>
      <c r="K35" s="48"/>
      <c r="L35" s="49"/>
    </row>
    <row r="36" spans="1:12" s="18" customFormat="1" ht="30" hidden="1" customHeight="1" thickBot="1" x14ac:dyDescent="0.25">
      <c r="A36" s="50" t="s">
        <v>28</v>
      </c>
      <c r="B36" s="51">
        <f>SUM(B28:B35)</f>
        <v>510000</v>
      </c>
      <c r="C36" s="51"/>
      <c r="D36" s="51">
        <f t="shared" ref="D36:L36" si="1">SUM(D28:D35)</f>
        <v>100010</v>
      </c>
      <c r="E36" s="51"/>
      <c r="F36" s="51"/>
      <c r="G36" s="51">
        <f t="shared" si="1"/>
        <v>16000</v>
      </c>
      <c r="H36" s="51">
        <f t="shared" si="1"/>
        <v>25000</v>
      </c>
      <c r="I36" s="51">
        <f t="shared" si="1"/>
        <v>0</v>
      </c>
      <c r="J36" s="51"/>
      <c r="K36" s="51">
        <f t="shared" si="1"/>
        <v>0</v>
      </c>
      <c r="L36" s="51">
        <f t="shared" si="1"/>
        <v>0</v>
      </c>
    </row>
    <row r="37" spans="1:12" s="18" customFormat="1" ht="28.5" hidden="1" customHeight="1" thickBot="1" x14ac:dyDescent="0.25">
      <c r="A37" s="50" t="s">
        <v>31</v>
      </c>
      <c r="B37" s="314">
        <f>B36+D36+G36+H36+I36+K36+L36</f>
        <v>651010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6"/>
    </row>
    <row r="38" spans="1:12" ht="13.5" hidden="1" thickBot="1" x14ac:dyDescent="0.25">
      <c r="G38" s="62"/>
      <c r="H38" s="63"/>
    </row>
    <row r="39" spans="1:12" ht="26.25" hidden="1" customHeight="1" thickBot="1" x14ac:dyDescent="0.25">
      <c r="A39" s="140" t="s">
        <v>23</v>
      </c>
      <c r="B39" s="327" t="s">
        <v>32</v>
      </c>
      <c r="C39" s="328"/>
      <c r="D39" s="329"/>
      <c r="E39" s="329"/>
      <c r="F39" s="329"/>
      <c r="G39" s="329"/>
      <c r="H39" s="329"/>
      <c r="I39" s="329"/>
      <c r="J39" s="329"/>
      <c r="K39" s="329"/>
      <c r="L39" s="330"/>
    </row>
    <row r="40" spans="1:12" ht="84.75" hidden="1" thickBot="1" x14ac:dyDescent="0.25">
      <c r="A40" s="141" t="s">
        <v>25</v>
      </c>
      <c r="B40" s="137" t="s">
        <v>2</v>
      </c>
      <c r="C40" s="180"/>
      <c r="D40" s="138" t="s">
        <v>3</v>
      </c>
      <c r="E40" s="138"/>
      <c r="F40" s="138"/>
      <c r="G40" s="138" t="s">
        <v>4</v>
      </c>
      <c r="H40" s="138" t="s">
        <v>5</v>
      </c>
      <c r="I40" s="138" t="s">
        <v>26</v>
      </c>
      <c r="J40" s="138"/>
      <c r="K40" s="138" t="s">
        <v>27</v>
      </c>
      <c r="L40" s="139" t="s">
        <v>8</v>
      </c>
    </row>
    <row r="41" spans="1:12" hidden="1" x14ac:dyDescent="0.2">
      <c r="A41" s="54">
        <v>63</v>
      </c>
      <c r="B41" s="55"/>
      <c r="C41" s="55"/>
      <c r="D41" s="56"/>
      <c r="E41" s="56"/>
      <c r="F41" s="56"/>
      <c r="G41" s="57"/>
      <c r="H41" s="58">
        <v>25000</v>
      </c>
      <c r="I41" s="58"/>
      <c r="J41" s="59"/>
      <c r="K41" s="59"/>
      <c r="L41" s="60"/>
    </row>
    <row r="42" spans="1:12" hidden="1" x14ac:dyDescent="0.2">
      <c r="A42" s="39">
        <v>64</v>
      </c>
      <c r="B42" s="35"/>
      <c r="C42" s="35"/>
      <c r="D42" s="36">
        <v>10</v>
      </c>
      <c r="E42" s="36"/>
      <c r="F42" s="36"/>
      <c r="G42" s="36"/>
      <c r="H42" s="36"/>
      <c r="I42" s="36"/>
      <c r="J42" s="37"/>
      <c r="K42" s="37"/>
      <c r="L42" s="38"/>
    </row>
    <row r="43" spans="1:12" hidden="1" x14ac:dyDescent="0.2">
      <c r="A43" s="39">
        <v>65</v>
      </c>
      <c r="B43" s="35"/>
      <c r="C43" s="35"/>
      <c r="D43" s="36"/>
      <c r="E43" s="36"/>
      <c r="F43" s="36"/>
      <c r="G43" s="36">
        <v>16000</v>
      </c>
      <c r="H43" s="36"/>
      <c r="I43" s="36"/>
      <c r="J43" s="37"/>
      <c r="K43" s="37"/>
      <c r="L43" s="38"/>
    </row>
    <row r="44" spans="1:12" hidden="1" x14ac:dyDescent="0.2">
      <c r="A44" s="39">
        <v>66</v>
      </c>
      <c r="B44" s="35"/>
      <c r="C44" s="35"/>
      <c r="D44" s="36">
        <v>100000</v>
      </c>
      <c r="E44" s="36"/>
      <c r="F44" s="36"/>
      <c r="G44" s="36"/>
      <c r="H44" s="36"/>
      <c r="I44" s="36"/>
      <c r="J44" s="37"/>
      <c r="K44" s="37"/>
      <c r="L44" s="38"/>
    </row>
    <row r="45" spans="1:12" hidden="1" x14ac:dyDescent="0.2">
      <c r="A45" s="39">
        <v>67</v>
      </c>
      <c r="B45" s="35">
        <v>510000</v>
      </c>
      <c r="C45" s="35"/>
      <c r="D45" s="36"/>
      <c r="E45" s="36"/>
      <c r="F45" s="36"/>
      <c r="G45" s="36"/>
      <c r="H45" s="36"/>
      <c r="I45" s="36"/>
      <c r="J45" s="37"/>
      <c r="K45" s="37"/>
      <c r="L45" s="38"/>
    </row>
    <row r="46" spans="1:12" ht="13.5" hidden="1" customHeight="1" x14ac:dyDescent="0.2">
      <c r="A46" s="39"/>
      <c r="B46" s="35"/>
      <c r="C46" s="35"/>
      <c r="D46" s="36"/>
      <c r="E46" s="36"/>
      <c r="F46" s="36"/>
      <c r="G46" s="36"/>
      <c r="H46" s="36"/>
      <c r="I46" s="36"/>
      <c r="J46" s="37"/>
      <c r="K46" s="37"/>
      <c r="L46" s="38"/>
    </row>
    <row r="47" spans="1:12" ht="13.5" hidden="1" customHeight="1" x14ac:dyDescent="0.2">
      <c r="A47" s="39"/>
      <c r="B47" s="35"/>
      <c r="C47" s="35"/>
      <c r="D47" s="36"/>
      <c r="E47" s="36"/>
      <c r="F47" s="36"/>
      <c r="G47" s="36"/>
      <c r="H47" s="36"/>
      <c r="I47" s="36"/>
      <c r="J47" s="37"/>
      <c r="K47" s="37"/>
      <c r="L47" s="38"/>
    </row>
    <row r="48" spans="1:12" ht="13.5" hidden="1" customHeight="1" thickBot="1" x14ac:dyDescent="0.25">
      <c r="A48" s="45"/>
      <c r="B48" s="46"/>
      <c r="C48" s="46"/>
      <c r="D48" s="47"/>
      <c r="E48" s="47"/>
      <c r="F48" s="47"/>
      <c r="G48" s="47"/>
      <c r="H48" s="47"/>
      <c r="I48" s="47"/>
      <c r="J48" s="48"/>
      <c r="K48" s="48"/>
      <c r="L48" s="49"/>
    </row>
    <row r="49" spans="1:12" s="18" customFormat="1" ht="30" hidden="1" customHeight="1" thickBot="1" x14ac:dyDescent="0.25">
      <c r="A49" s="50" t="s">
        <v>28</v>
      </c>
      <c r="B49" s="51">
        <f>SUM(B41:B48)</f>
        <v>510000</v>
      </c>
      <c r="C49" s="51"/>
      <c r="D49" s="51">
        <f t="shared" ref="D49:L49" si="2">SUM(D41:D48)</f>
        <v>100010</v>
      </c>
      <c r="E49" s="51"/>
      <c r="F49" s="51"/>
      <c r="G49" s="51">
        <f t="shared" si="2"/>
        <v>16000</v>
      </c>
      <c r="H49" s="51">
        <f t="shared" si="2"/>
        <v>25000</v>
      </c>
      <c r="I49" s="51">
        <f t="shared" si="2"/>
        <v>0</v>
      </c>
      <c r="J49" s="51"/>
      <c r="K49" s="51">
        <f t="shared" si="2"/>
        <v>0</v>
      </c>
      <c r="L49" s="51">
        <f t="shared" si="2"/>
        <v>0</v>
      </c>
    </row>
    <row r="50" spans="1:12" s="18" customFormat="1" ht="28.5" hidden="1" customHeight="1" thickBot="1" x14ac:dyDescent="0.25">
      <c r="A50" s="50" t="s">
        <v>33</v>
      </c>
      <c r="B50" s="314">
        <f>B49+D49+G49+H49+I49+K49+L49</f>
        <v>651010</v>
      </c>
      <c r="C50" s="315"/>
      <c r="D50" s="315"/>
      <c r="E50" s="315"/>
      <c r="F50" s="315"/>
      <c r="G50" s="315"/>
      <c r="H50" s="315"/>
      <c r="I50" s="315"/>
      <c r="J50" s="315"/>
      <c r="K50" s="315"/>
      <c r="L50" s="316"/>
    </row>
    <row r="51" spans="1:12" ht="13.5" hidden="1" customHeight="1" x14ac:dyDescent="0.2">
      <c r="D51" s="64"/>
      <c r="E51" s="64"/>
      <c r="F51" s="64"/>
      <c r="G51" s="62"/>
      <c r="H51" s="65"/>
    </row>
    <row r="52" spans="1:12" ht="13.5" hidden="1" customHeight="1" x14ac:dyDescent="0.2">
      <c r="D52" s="64"/>
      <c r="E52" s="64"/>
      <c r="F52" s="64"/>
      <c r="G52" s="66"/>
      <c r="H52" s="67"/>
    </row>
    <row r="53" spans="1:12" ht="13.5" hidden="1" customHeight="1" x14ac:dyDescent="0.2">
      <c r="G53" s="68"/>
      <c r="H53" s="69"/>
    </row>
    <row r="54" spans="1:12" ht="13.5" hidden="1" customHeight="1" x14ac:dyDescent="0.2">
      <c r="G54" s="70"/>
      <c r="H54" s="71"/>
    </row>
    <row r="55" spans="1:12" ht="13.5" hidden="1" customHeight="1" x14ac:dyDescent="0.2">
      <c r="G55" s="62"/>
      <c r="H55" s="63"/>
    </row>
    <row r="56" spans="1:12" ht="28.5" hidden="1" customHeight="1" x14ac:dyDescent="0.2">
      <c r="D56" s="64"/>
      <c r="E56" s="64"/>
      <c r="F56" s="64"/>
      <c r="G56" s="62"/>
      <c r="H56" s="72"/>
    </row>
    <row r="57" spans="1:12" ht="13.5" hidden="1" customHeight="1" x14ac:dyDescent="0.2">
      <c r="D57" s="64"/>
      <c r="E57" s="64"/>
      <c r="F57" s="64"/>
      <c r="G57" s="62"/>
      <c r="H57" s="67"/>
    </row>
    <row r="58" spans="1:12" ht="13.5" hidden="1" customHeight="1" x14ac:dyDescent="0.2">
      <c r="G58" s="62"/>
      <c r="H58" s="63"/>
    </row>
    <row r="59" spans="1:12" ht="13.5" hidden="1" customHeight="1" x14ac:dyDescent="0.2">
      <c r="G59" s="62"/>
      <c r="H59" s="71"/>
    </row>
    <row r="60" spans="1:12" ht="13.5" hidden="1" customHeight="1" x14ac:dyDescent="0.2">
      <c r="G60" s="62"/>
      <c r="H60" s="63"/>
    </row>
    <row r="61" spans="1:12" ht="22.5" hidden="1" customHeight="1" x14ac:dyDescent="0.2">
      <c r="G61" s="62"/>
      <c r="H61" s="73"/>
    </row>
    <row r="62" spans="1:12" ht="13.5" hidden="1" customHeight="1" x14ac:dyDescent="0.2">
      <c r="G62" s="68"/>
      <c r="H62" s="69"/>
    </row>
    <row r="63" spans="1:12" ht="13.5" hidden="1" customHeight="1" x14ac:dyDescent="0.2">
      <c r="B63" s="64"/>
      <c r="C63" s="64"/>
      <c r="G63" s="68"/>
      <c r="H63" s="74"/>
    </row>
    <row r="64" spans="1:12" ht="13.5" hidden="1" customHeight="1" x14ac:dyDescent="0.2">
      <c r="D64" s="64"/>
      <c r="E64" s="64"/>
      <c r="F64" s="64"/>
      <c r="G64" s="68"/>
      <c r="H64" s="75"/>
    </row>
    <row r="65" spans="1:9" ht="13.5" hidden="1" customHeight="1" x14ac:dyDescent="0.2">
      <c r="D65" s="64"/>
      <c r="E65" s="64"/>
      <c r="F65" s="64"/>
      <c r="G65" s="70"/>
      <c r="H65" s="67"/>
    </row>
    <row r="66" spans="1:9" ht="13.5" hidden="1" customHeight="1" x14ac:dyDescent="0.2">
      <c r="G66" s="62"/>
      <c r="H66" s="63"/>
    </row>
    <row r="67" spans="1:9" ht="13.5" hidden="1" customHeight="1" x14ac:dyDescent="0.2">
      <c r="B67" s="64"/>
      <c r="C67" s="64"/>
      <c r="G67" s="62"/>
      <c r="H67" s="65"/>
    </row>
    <row r="68" spans="1:9" ht="13.5" hidden="1" customHeight="1" x14ac:dyDescent="0.2">
      <c r="D68" s="64"/>
      <c r="E68" s="64"/>
      <c r="F68" s="64"/>
      <c r="G68" s="62"/>
      <c r="H68" s="74"/>
    </row>
    <row r="69" spans="1:9" ht="13.5" hidden="1" customHeight="1" x14ac:dyDescent="0.2">
      <c r="D69" s="64"/>
      <c r="E69" s="64"/>
      <c r="F69" s="64"/>
      <c r="G69" s="70"/>
      <c r="H69" s="67"/>
    </row>
    <row r="70" spans="1:9" ht="13.5" hidden="1" customHeight="1" x14ac:dyDescent="0.2">
      <c r="G70" s="68"/>
      <c r="H70" s="63"/>
    </row>
    <row r="71" spans="1:9" s="252" customFormat="1" ht="13.5" customHeight="1" x14ac:dyDescent="0.2">
      <c r="A71" s="61"/>
      <c r="B71" s="61"/>
      <c r="C71" s="61"/>
      <c r="D71" s="61"/>
      <c r="E71" s="61"/>
      <c r="F71" s="61"/>
      <c r="G71" s="68"/>
      <c r="H71" s="63"/>
    </row>
    <row r="72" spans="1:9" ht="13.5" customHeight="1" thickBot="1" x14ac:dyDescent="0.25">
      <c r="D72" s="64"/>
      <c r="E72" s="64"/>
      <c r="F72" s="64"/>
      <c r="G72" s="68"/>
      <c r="H72" s="74"/>
    </row>
    <row r="73" spans="1:9" s="210" customFormat="1" ht="26.25" customHeight="1" thickBot="1" x14ac:dyDescent="0.25">
      <c r="A73" s="140" t="s">
        <v>23</v>
      </c>
      <c r="B73" s="323" t="s">
        <v>30</v>
      </c>
      <c r="C73" s="325"/>
      <c r="D73" s="325"/>
      <c r="E73" s="325"/>
      <c r="F73" s="325"/>
      <c r="G73" s="325"/>
      <c r="H73" s="325"/>
      <c r="I73" s="326"/>
    </row>
    <row r="74" spans="1:9" s="210" customFormat="1" ht="48.75" thickBot="1" x14ac:dyDescent="0.25">
      <c r="A74" s="141" t="s">
        <v>25</v>
      </c>
      <c r="B74" s="137" t="s">
        <v>2</v>
      </c>
      <c r="C74" s="138" t="s">
        <v>3</v>
      </c>
      <c r="D74" s="138" t="s">
        <v>4</v>
      </c>
      <c r="E74" s="138" t="s">
        <v>5</v>
      </c>
      <c r="F74" s="138" t="s">
        <v>6</v>
      </c>
      <c r="G74" s="308" t="s">
        <v>27</v>
      </c>
      <c r="H74" s="333"/>
      <c r="I74" s="139" t="s">
        <v>8</v>
      </c>
    </row>
    <row r="75" spans="1:9" s="210" customFormat="1" ht="15" x14ac:dyDescent="0.25">
      <c r="A75" s="54">
        <v>636</v>
      </c>
      <c r="B75" s="55"/>
      <c r="C75" s="56"/>
      <c r="D75" s="57"/>
      <c r="E75" s="58">
        <v>25000</v>
      </c>
      <c r="F75" s="58"/>
      <c r="G75" s="310"/>
      <c r="H75" s="311"/>
      <c r="I75" s="60"/>
    </row>
    <row r="76" spans="1:9" s="210" customFormat="1" ht="15" x14ac:dyDescent="0.25">
      <c r="A76" s="39">
        <v>641</v>
      </c>
      <c r="B76" s="35"/>
      <c r="C76" s="36">
        <v>10</v>
      </c>
      <c r="D76" s="36"/>
      <c r="E76" s="36"/>
      <c r="F76" s="36"/>
      <c r="G76" s="312"/>
      <c r="H76" s="313"/>
      <c r="I76" s="38"/>
    </row>
    <row r="77" spans="1:9" s="210" customFormat="1" ht="15" x14ac:dyDescent="0.25">
      <c r="A77" s="39">
        <v>652</v>
      </c>
      <c r="B77" s="35"/>
      <c r="C77" s="36"/>
      <c r="D77" s="36">
        <v>16000</v>
      </c>
      <c r="E77" s="36"/>
      <c r="F77" s="36"/>
      <c r="G77" s="312"/>
      <c r="H77" s="313"/>
      <c r="I77" s="38"/>
    </row>
    <row r="78" spans="1:9" s="210" customFormat="1" ht="15" x14ac:dyDescent="0.25">
      <c r="A78" s="39">
        <v>661</v>
      </c>
      <c r="B78" s="35"/>
      <c r="C78" s="36">
        <v>100000</v>
      </c>
      <c r="D78" s="36"/>
      <c r="E78" s="36"/>
      <c r="F78" s="36"/>
      <c r="G78" s="312"/>
      <c r="H78" s="313"/>
      <c r="I78" s="38"/>
    </row>
    <row r="79" spans="1:9" s="210" customFormat="1" ht="15" x14ac:dyDescent="0.25">
      <c r="A79" s="39">
        <v>671</v>
      </c>
      <c r="B79" s="35">
        <v>510000</v>
      </c>
      <c r="C79" s="36"/>
      <c r="D79" s="36"/>
      <c r="E79" s="36"/>
      <c r="F79" s="36"/>
      <c r="G79" s="312"/>
      <c r="H79" s="313"/>
      <c r="I79" s="38"/>
    </row>
    <row r="80" spans="1:9" s="210" customFormat="1" ht="15.75" thickBot="1" x14ac:dyDescent="0.3">
      <c r="A80" s="45"/>
      <c r="B80" s="46"/>
      <c r="C80" s="47"/>
      <c r="D80" s="47"/>
      <c r="E80" s="47"/>
      <c r="F80" s="47"/>
      <c r="G80" s="331"/>
      <c r="H80" s="332"/>
      <c r="I80" s="49"/>
    </row>
    <row r="81" spans="1:11" s="18" customFormat="1" ht="30" customHeight="1" thickBot="1" x14ac:dyDescent="0.3">
      <c r="A81" s="50" t="s">
        <v>28</v>
      </c>
      <c r="B81" s="51">
        <f>SUM(B75:B80)</f>
        <v>510000</v>
      </c>
      <c r="C81" s="51">
        <f>SUM(C75:C80)</f>
        <v>100010</v>
      </c>
      <c r="D81" s="51">
        <f>SUM(D75:D80)</f>
        <v>16000</v>
      </c>
      <c r="E81" s="51">
        <f>SUM(E75:E80)</f>
        <v>25000</v>
      </c>
      <c r="F81" s="51">
        <v>0</v>
      </c>
      <c r="G81" s="306">
        <f>SUM(H75:H80)</f>
        <v>0</v>
      </c>
      <c r="H81" s="307"/>
      <c r="I81" s="51">
        <f>SUM(I75:I80)</f>
        <v>0</v>
      </c>
    </row>
    <row r="82" spans="1:11" s="18" customFormat="1" ht="28.5" customHeight="1" thickBot="1" x14ac:dyDescent="0.25">
      <c r="A82" s="50" t="s">
        <v>31</v>
      </c>
      <c r="B82" s="314">
        <f>SUM(B81:I81)</f>
        <v>651010</v>
      </c>
      <c r="C82" s="315"/>
      <c r="D82" s="315"/>
      <c r="E82" s="315"/>
      <c r="F82" s="315"/>
      <c r="G82" s="315"/>
      <c r="H82" s="315"/>
      <c r="I82" s="316"/>
    </row>
    <row r="83" spans="1:11" s="210" customFormat="1" ht="13.5" thickBot="1" x14ac:dyDescent="0.25">
      <c r="A83" s="61"/>
      <c r="B83" s="61"/>
      <c r="C83" s="61"/>
      <c r="D83" s="62"/>
      <c r="E83" s="63"/>
      <c r="F83" s="63"/>
    </row>
    <row r="84" spans="1:11" s="210" customFormat="1" ht="26.25" customHeight="1" thickBot="1" x14ac:dyDescent="0.25">
      <c r="A84" s="140" t="s">
        <v>23</v>
      </c>
      <c r="B84" s="327" t="s">
        <v>32</v>
      </c>
      <c r="C84" s="329"/>
      <c r="D84" s="329"/>
      <c r="E84" s="329"/>
      <c r="F84" s="329"/>
      <c r="G84" s="329"/>
      <c r="H84" s="329"/>
      <c r="I84" s="330"/>
    </row>
    <row r="85" spans="1:11" s="210" customFormat="1" ht="49.5" thickBot="1" x14ac:dyDescent="0.3">
      <c r="A85" s="141" t="s">
        <v>25</v>
      </c>
      <c r="B85" s="137" t="s">
        <v>2</v>
      </c>
      <c r="C85" s="138" t="s">
        <v>3</v>
      </c>
      <c r="D85" s="138" t="s">
        <v>4</v>
      </c>
      <c r="E85" s="138" t="s">
        <v>5</v>
      </c>
      <c r="F85" s="138" t="s">
        <v>6</v>
      </c>
      <c r="G85" s="308" t="s">
        <v>27</v>
      </c>
      <c r="H85" s="309"/>
      <c r="I85" s="139" t="s">
        <v>8</v>
      </c>
    </row>
    <row r="86" spans="1:11" s="210" customFormat="1" ht="15" x14ac:dyDescent="0.25">
      <c r="A86" s="54">
        <v>636</v>
      </c>
      <c r="B86" s="55"/>
      <c r="C86" s="56"/>
      <c r="D86" s="57"/>
      <c r="E86" s="58">
        <v>25000</v>
      </c>
      <c r="F86" s="58"/>
      <c r="G86" s="310"/>
      <c r="H86" s="311"/>
      <c r="I86" s="60"/>
    </row>
    <row r="87" spans="1:11" s="210" customFormat="1" ht="15" x14ac:dyDescent="0.25">
      <c r="A87" s="39">
        <v>641</v>
      </c>
      <c r="B87" s="35"/>
      <c r="C87" s="36">
        <v>10</v>
      </c>
      <c r="D87" s="36"/>
      <c r="E87" s="36"/>
      <c r="F87" s="36"/>
      <c r="G87" s="312"/>
      <c r="H87" s="313"/>
      <c r="I87" s="38"/>
    </row>
    <row r="88" spans="1:11" s="210" customFormat="1" ht="15" x14ac:dyDescent="0.25">
      <c r="A88" s="39">
        <v>652</v>
      </c>
      <c r="B88" s="35"/>
      <c r="C88" s="36"/>
      <c r="D88" s="36">
        <v>16000</v>
      </c>
      <c r="E88" s="36"/>
      <c r="F88" s="36"/>
      <c r="G88" s="312"/>
      <c r="H88" s="313"/>
      <c r="I88" s="38"/>
    </row>
    <row r="89" spans="1:11" s="210" customFormat="1" ht="15" x14ac:dyDescent="0.25">
      <c r="A89" s="39">
        <v>661</v>
      </c>
      <c r="B89" s="35"/>
      <c r="C89" s="36">
        <v>100000</v>
      </c>
      <c r="D89" s="36"/>
      <c r="E89" s="36"/>
      <c r="F89" s="36"/>
      <c r="G89" s="312"/>
      <c r="H89" s="313"/>
      <c r="I89" s="38"/>
    </row>
    <row r="90" spans="1:11" s="210" customFormat="1" ht="15.75" thickBot="1" x14ac:dyDescent="0.3">
      <c r="A90" s="39">
        <v>671</v>
      </c>
      <c r="B90" s="35">
        <v>510000</v>
      </c>
      <c r="C90" s="36"/>
      <c r="D90" s="36"/>
      <c r="E90" s="36"/>
      <c r="F90" s="36"/>
      <c r="G90" s="312"/>
      <c r="H90" s="313"/>
      <c r="I90" s="38"/>
    </row>
    <row r="91" spans="1:11" s="18" customFormat="1" ht="30" customHeight="1" thickBot="1" x14ac:dyDescent="0.3">
      <c r="A91" s="50" t="s">
        <v>28</v>
      </c>
      <c r="B91" s="51">
        <f>SUM(B86:B90)</f>
        <v>510000</v>
      </c>
      <c r="C91" s="51">
        <f>SUM(C86:C90)</f>
        <v>100010</v>
      </c>
      <c r="D91" s="51">
        <f>SUM(D86:D90)</f>
        <v>16000</v>
      </c>
      <c r="E91" s="51">
        <f>SUM(E86:E90)</f>
        <v>25000</v>
      </c>
      <c r="F91" s="51">
        <v>0</v>
      </c>
      <c r="G91" s="306">
        <f>SUM(H86:H90)</f>
        <v>0</v>
      </c>
      <c r="H91" s="307"/>
      <c r="I91" s="51">
        <f>SUM(I86:I90)</f>
        <v>0</v>
      </c>
    </row>
    <row r="92" spans="1:11" s="18" customFormat="1" ht="28.5" customHeight="1" thickBot="1" x14ac:dyDescent="0.25">
      <c r="A92" s="50" t="s">
        <v>33</v>
      </c>
      <c r="B92" s="314">
        <f>SUM(B91:I91)</f>
        <v>651010</v>
      </c>
      <c r="C92" s="315"/>
      <c r="D92" s="315"/>
      <c r="E92" s="315"/>
      <c r="F92" s="315"/>
      <c r="G92" s="315"/>
      <c r="H92" s="315"/>
      <c r="I92" s="316"/>
    </row>
    <row r="93" spans="1:11" s="210" customFormat="1" ht="13.5" customHeight="1" x14ac:dyDescent="0.2">
      <c r="A93" s="61"/>
      <c r="B93" s="61"/>
      <c r="C93" s="64"/>
      <c r="D93" s="62"/>
      <c r="E93" s="65"/>
      <c r="F93" s="65"/>
    </row>
    <row r="94" spans="1:11" ht="28.5" customHeight="1" x14ac:dyDescent="0.2">
      <c r="A94" s="241"/>
      <c r="B94" s="241"/>
      <c r="C94" s="241"/>
      <c r="D94" s="241"/>
      <c r="E94" s="241"/>
      <c r="F94" s="241"/>
      <c r="G94" s="242"/>
      <c r="H94" s="243"/>
      <c r="I94" s="121"/>
      <c r="J94" s="121"/>
      <c r="K94" s="121"/>
    </row>
    <row r="95" spans="1:11" x14ac:dyDescent="0.2">
      <c r="A95" s="244"/>
      <c r="B95" s="244"/>
      <c r="C95" s="244"/>
      <c r="D95" s="245"/>
      <c r="E95" s="245"/>
      <c r="F95" s="245"/>
      <c r="G95" s="246"/>
      <c r="H95" s="247"/>
      <c r="I95" s="121"/>
      <c r="J95" s="121"/>
      <c r="K95" s="121"/>
    </row>
    <row r="96" spans="1:11" x14ac:dyDescent="0.2">
      <c r="G96" s="82"/>
      <c r="H96" s="83"/>
    </row>
    <row r="97" spans="4:8" x14ac:dyDescent="0.2">
      <c r="G97" s="62"/>
      <c r="H97" s="63"/>
    </row>
    <row r="98" spans="4:8" x14ac:dyDescent="0.2">
      <c r="G98" s="77"/>
      <c r="H98" s="78"/>
    </row>
    <row r="99" spans="4:8" x14ac:dyDescent="0.2">
      <c r="G99" s="77"/>
      <c r="H99" s="78"/>
    </row>
    <row r="100" spans="4:8" x14ac:dyDescent="0.2">
      <c r="G100" s="62"/>
      <c r="H100" s="63"/>
    </row>
    <row r="101" spans="4:8" x14ac:dyDescent="0.2">
      <c r="G101" s="70"/>
      <c r="H101" s="67"/>
    </row>
    <row r="102" spans="4:8" x14ac:dyDescent="0.2">
      <c r="G102" s="62"/>
      <c r="H102" s="63"/>
    </row>
    <row r="103" spans="4:8" x14ac:dyDescent="0.2">
      <c r="G103" s="62"/>
      <c r="H103" s="63"/>
    </row>
    <row r="104" spans="4:8" x14ac:dyDescent="0.2">
      <c r="G104" s="70"/>
      <c r="H104" s="67"/>
    </row>
    <row r="105" spans="4:8" x14ac:dyDescent="0.2">
      <c r="G105" s="62"/>
      <c r="H105" s="63"/>
    </row>
    <row r="106" spans="4:8" x14ac:dyDescent="0.2">
      <c r="G106" s="77"/>
      <c r="H106" s="78"/>
    </row>
    <row r="107" spans="4:8" x14ac:dyDescent="0.2">
      <c r="G107" s="70"/>
      <c r="H107" s="83"/>
    </row>
    <row r="108" spans="4:8" x14ac:dyDescent="0.2">
      <c r="G108" s="68"/>
      <c r="H108" s="78"/>
    </row>
    <row r="109" spans="4:8" x14ac:dyDescent="0.2">
      <c r="G109" s="70"/>
      <c r="H109" s="67"/>
    </row>
    <row r="110" spans="4:8" x14ac:dyDescent="0.2">
      <c r="G110" s="62"/>
      <c r="H110" s="63"/>
    </row>
    <row r="111" spans="4:8" x14ac:dyDescent="0.2">
      <c r="D111" s="64"/>
      <c r="E111" s="64"/>
      <c r="F111" s="64"/>
      <c r="G111" s="62"/>
      <c r="H111" s="65"/>
    </row>
    <row r="112" spans="4:8" x14ac:dyDescent="0.2">
      <c r="G112" s="68"/>
      <c r="H112" s="67"/>
    </row>
    <row r="113" spans="2:8" x14ac:dyDescent="0.2">
      <c r="G113" s="68"/>
      <c r="H113" s="78"/>
    </row>
    <row r="114" spans="2:8" x14ac:dyDescent="0.2">
      <c r="D114" s="64"/>
      <c r="E114" s="64"/>
      <c r="F114" s="64"/>
      <c r="G114" s="68"/>
      <c r="H114" s="84"/>
    </row>
    <row r="115" spans="2:8" x14ac:dyDescent="0.2">
      <c r="D115" s="64"/>
      <c r="E115" s="64"/>
      <c r="F115" s="64"/>
      <c r="G115" s="70"/>
      <c r="H115" s="71"/>
    </row>
    <row r="116" spans="2:8" x14ac:dyDescent="0.2">
      <c r="G116" s="62"/>
      <c r="H116" s="63"/>
    </row>
    <row r="117" spans="2:8" x14ac:dyDescent="0.2">
      <c r="G117" s="82"/>
      <c r="H117" s="85"/>
    </row>
    <row r="118" spans="2:8" ht="11.25" customHeight="1" x14ac:dyDescent="0.2">
      <c r="G118" s="77"/>
      <c r="H118" s="78"/>
    </row>
    <row r="119" spans="2:8" ht="24" customHeight="1" x14ac:dyDescent="0.2">
      <c r="B119" s="64"/>
      <c r="C119" s="64"/>
      <c r="G119" s="77"/>
      <c r="H119" s="86"/>
    </row>
    <row r="120" spans="2:8" ht="15" customHeight="1" x14ac:dyDescent="0.2">
      <c r="D120" s="64"/>
      <c r="E120" s="64"/>
      <c r="F120" s="64"/>
      <c r="G120" s="77"/>
      <c r="H120" s="86"/>
    </row>
    <row r="121" spans="2:8" ht="11.25" customHeight="1" x14ac:dyDescent="0.2">
      <c r="G121" s="82"/>
      <c r="H121" s="83"/>
    </row>
    <row r="122" spans="2:8" x14ac:dyDescent="0.2">
      <c r="G122" s="77"/>
      <c r="H122" s="78"/>
    </row>
    <row r="123" spans="2:8" ht="13.5" customHeight="1" x14ac:dyDescent="0.2">
      <c r="B123" s="64"/>
      <c r="C123" s="64"/>
      <c r="G123" s="77"/>
      <c r="H123" s="87"/>
    </row>
    <row r="124" spans="2:8" ht="12.75" customHeight="1" x14ac:dyDescent="0.2">
      <c r="D124" s="64"/>
      <c r="E124" s="64"/>
      <c r="F124" s="64"/>
      <c r="G124" s="77"/>
      <c r="H124" s="65"/>
    </row>
    <row r="125" spans="2:8" ht="12.75" customHeight="1" x14ac:dyDescent="0.2">
      <c r="D125" s="64"/>
      <c r="E125" s="64"/>
      <c r="F125" s="64"/>
      <c r="G125" s="70"/>
      <c r="H125" s="71"/>
    </row>
    <row r="126" spans="2:8" x14ac:dyDescent="0.2">
      <c r="G126" s="62"/>
      <c r="H126" s="63"/>
    </row>
    <row r="127" spans="2:8" x14ac:dyDescent="0.2">
      <c r="D127" s="64"/>
      <c r="E127" s="64"/>
      <c r="F127" s="64"/>
      <c r="G127" s="62"/>
      <c r="H127" s="84"/>
    </row>
    <row r="128" spans="2:8" x14ac:dyDescent="0.2">
      <c r="G128" s="82"/>
      <c r="H128" s="83"/>
    </row>
    <row r="129" spans="1:8" x14ac:dyDescent="0.2">
      <c r="G129" s="77"/>
      <c r="H129" s="78"/>
    </row>
    <row r="130" spans="1:8" x14ac:dyDescent="0.2">
      <c r="G130" s="62"/>
      <c r="H130" s="63"/>
    </row>
    <row r="131" spans="1:8" ht="19.5" customHeight="1" x14ac:dyDescent="0.2">
      <c r="A131" s="88"/>
      <c r="B131" s="167"/>
      <c r="C131" s="167"/>
      <c r="D131" s="167"/>
      <c r="E131" s="167"/>
      <c r="F131" s="229"/>
      <c r="G131" s="167"/>
      <c r="H131" s="74"/>
    </row>
    <row r="132" spans="1:8" ht="15" customHeight="1" x14ac:dyDescent="0.2">
      <c r="A132" s="64"/>
      <c r="G132" s="76"/>
      <c r="H132" s="74"/>
    </row>
    <row r="133" spans="1:8" x14ac:dyDescent="0.2">
      <c r="A133" s="64"/>
      <c r="B133" s="64"/>
      <c r="C133" s="64"/>
      <c r="G133" s="76"/>
      <c r="H133" s="65"/>
    </row>
    <row r="134" spans="1:8" x14ac:dyDescent="0.2">
      <c r="D134" s="64"/>
      <c r="E134" s="64"/>
      <c r="F134" s="64"/>
      <c r="G134" s="62"/>
      <c r="H134" s="74"/>
    </row>
    <row r="135" spans="1:8" x14ac:dyDescent="0.2">
      <c r="G135" s="66"/>
      <c r="H135" s="67"/>
    </row>
    <row r="136" spans="1:8" x14ac:dyDescent="0.2">
      <c r="B136" s="64"/>
      <c r="C136" s="64"/>
      <c r="G136" s="62"/>
      <c r="H136" s="65"/>
    </row>
    <row r="137" spans="1:8" x14ac:dyDescent="0.2">
      <c r="D137" s="64"/>
      <c r="E137" s="64"/>
      <c r="F137" s="64"/>
      <c r="G137" s="62"/>
      <c r="H137" s="65"/>
    </row>
    <row r="138" spans="1:8" x14ac:dyDescent="0.2">
      <c r="G138" s="70"/>
      <c r="H138" s="71"/>
    </row>
    <row r="139" spans="1:8" ht="22.5" customHeight="1" x14ac:dyDescent="0.2">
      <c r="D139" s="64"/>
      <c r="E139" s="64"/>
      <c r="F139" s="64"/>
      <c r="G139" s="62"/>
      <c r="H139" s="72"/>
    </row>
    <row r="140" spans="1:8" x14ac:dyDescent="0.2">
      <c r="G140" s="62"/>
      <c r="H140" s="71"/>
    </row>
    <row r="141" spans="1:8" x14ac:dyDescent="0.2">
      <c r="B141" s="64"/>
      <c r="C141" s="64"/>
      <c r="G141" s="68"/>
      <c r="H141" s="74"/>
    </row>
    <row r="142" spans="1:8" x14ac:dyDescent="0.2">
      <c r="D142" s="64"/>
      <c r="E142" s="64"/>
      <c r="F142" s="64"/>
      <c r="G142" s="68"/>
      <c r="H142" s="75"/>
    </row>
    <row r="143" spans="1:8" x14ac:dyDescent="0.2">
      <c r="G143" s="70"/>
      <c r="H143" s="67"/>
    </row>
    <row r="144" spans="1:8" ht="13.5" customHeight="1" x14ac:dyDescent="0.2">
      <c r="A144" s="64"/>
      <c r="G144" s="76"/>
      <c r="H144" s="74"/>
    </row>
    <row r="145" spans="1:8" ht="13.5" customHeight="1" x14ac:dyDescent="0.2">
      <c r="B145" s="64"/>
      <c r="C145" s="64"/>
      <c r="G145" s="62"/>
      <c r="H145" s="74"/>
    </row>
    <row r="146" spans="1:8" ht="13.5" customHeight="1" x14ac:dyDescent="0.2">
      <c r="D146" s="64"/>
      <c r="E146" s="64"/>
      <c r="F146" s="64"/>
      <c r="G146" s="62"/>
      <c r="H146" s="65"/>
    </row>
    <row r="147" spans="1:8" x14ac:dyDescent="0.2">
      <c r="D147" s="64"/>
      <c r="E147" s="64"/>
      <c r="F147" s="64"/>
      <c r="G147" s="70"/>
      <c r="H147" s="67"/>
    </row>
    <row r="148" spans="1:8" x14ac:dyDescent="0.2">
      <c r="D148" s="64"/>
      <c r="E148" s="64"/>
      <c r="F148" s="64"/>
      <c r="G148" s="62"/>
      <c r="H148" s="65"/>
    </row>
    <row r="149" spans="1:8" x14ac:dyDescent="0.2">
      <c r="G149" s="82"/>
      <c r="H149" s="83"/>
    </row>
    <row r="150" spans="1:8" x14ac:dyDescent="0.2">
      <c r="D150" s="64"/>
      <c r="E150" s="64"/>
      <c r="F150" s="64"/>
      <c r="G150" s="68"/>
      <c r="H150" s="84"/>
    </row>
    <row r="151" spans="1:8" x14ac:dyDescent="0.2">
      <c r="D151" s="64"/>
      <c r="E151" s="64"/>
      <c r="F151" s="64"/>
      <c r="G151" s="70"/>
      <c r="H151" s="71"/>
    </row>
    <row r="152" spans="1:8" x14ac:dyDescent="0.2">
      <c r="G152" s="82"/>
      <c r="H152" s="89"/>
    </row>
    <row r="153" spans="1:8" x14ac:dyDescent="0.2">
      <c r="B153" s="64"/>
      <c r="C153" s="64"/>
      <c r="G153" s="77"/>
      <c r="H153" s="87"/>
    </row>
    <row r="154" spans="1:8" x14ac:dyDescent="0.2">
      <c r="D154" s="64"/>
      <c r="E154" s="64"/>
      <c r="F154" s="64"/>
      <c r="G154" s="77"/>
      <c r="H154" s="65"/>
    </row>
    <row r="155" spans="1:8" x14ac:dyDescent="0.2">
      <c r="D155" s="64"/>
      <c r="E155" s="64"/>
      <c r="F155" s="64"/>
      <c r="G155" s="70"/>
      <c r="H155" s="71"/>
    </row>
    <row r="156" spans="1:8" x14ac:dyDescent="0.2">
      <c r="D156" s="64"/>
      <c r="E156" s="64"/>
      <c r="F156" s="64"/>
      <c r="G156" s="70"/>
      <c r="H156" s="71"/>
    </row>
    <row r="157" spans="1:8" x14ac:dyDescent="0.2">
      <c r="G157" s="62"/>
      <c r="H157" s="63"/>
    </row>
    <row r="158" spans="1:8" s="90" customFormat="1" ht="18" customHeight="1" x14ac:dyDescent="0.25">
      <c r="A158" s="317"/>
      <c r="B158" s="318"/>
      <c r="C158" s="318"/>
      <c r="D158" s="318"/>
      <c r="E158" s="318"/>
      <c r="F158" s="318"/>
      <c r="G158" s="318"/>
      <c r="H158" s="318"/>
    </row>
    <row r="159" spans="1:8" ht="28.5" customHeight="1" x14ac:dyDescent="0.2">
      <c r="A159" s="79"/>
      <c r="B159" s="79"/>
      <c r="C159" s="79"/>
      <c r="D159" s="79"/>
      <c r="E159" s="79"/>
      <c r="F159" s="79"/>
      <c r="G159" s="80"/>
      <c r="H159" s="81"/>
    </row>
    <row r="161" spans="1:8" ht="15.75" x14ac:dyDescent="0.2">
      <c r="A161" s="92"/>
      <c r="B161" s="64"/>
      <c r="C161" s="64"/>
      <c r="D161" s="64"/>
      <c r="E161" s="64"/>
      <c r="F161" s="64"/>
      <c r="G161" s="93"/>
      <c r="H161" s="3"/>
    </row>
    <row r="162" spans="1:8" x14ac:dyDescent="0.2">
      <c r="A162" s="64"/>
      <c r="B162" s="64"/>
      <c r="C162" s="64"/>
      <c r="D162" s="64"/>
      <c r="E162" s="64"/>
      <c r="F162" s="64"/>
      <c r="G162" s="93"/>
      <c r="H162" s="3"/>
    </row>
    <row r="163" spans="1:8" ht="17.25" customHeight="1" x14ac:dyDescent="0.2">
      <c r="A163" s="64"/>
      <c r="B163" s="64"/>
      <c r="C163" s="64"/>
      <c r="D163" s="64"/>
      <c r="E163" s="64"/>
      <c r="F163" s="64"/>
      <c r="G163" s="93"/>
      <c r="H163" s="3"/>
    </row>
    <row r="164" spans="1:8" ht="13.5" customHeight="1" x14ac:dyDescent="0.2">
      <c r="A164" s="64"/>
      <c r="B164" s="64"/>
      <c r="C164" s="64"/>
      <c r="D164" s="64"/>
      <c r="E164" s="64"/>
      <c r="F164" s="64"/>
      <c r="G164" s="93"/>
      <c r="H164" s="3"/>
    </row>
    <row r="165" spans="1:8" x14ac:dyDescent="0.2">
      <c r="A165" s="64"/>
      <c r="B165" s="64"/>
      <c r="C165" s="64"/>
      <c r="D165" s="64"/>
      <c r="E165" s="64"/>
      <c r="F165" s="64"/>
      <c r="G165" s="93"/>
      <c r="H165" s="3"/>
    </row>
    <row r="166" spans="1:8" x14ac:dyDescent="0.2">
      <c r="A166" s="64"/>
      <c r="B166" s="64"/>
      <c r="C166" s="64"/>
      <c r="D166" s="64"/>
      <c r="E166" s="64"/>
      <c r="F166" s="64"/>
    </row>
    <row r="167" spans="1:8" x14ac:dyDescent="0.2">
      <c r="A167" s="64"/>
      <c r="B167" s="64"/>
      <c r="C167" s="64"/>
      <c r="D167" s="64"/>
      <c r="E167" s="64"/>
      <c r="F167" s="64"/>
      <c r="G167" s="93"/>
      <c r="H167" s="3"/>
    </row>
    <row r="168" spans="1:8" x14ac:dyDescent="0.2">
      <c r="A168" s="64"/>
      <c r="B168" s="64"/>
      <c r="C168" s="64"/>
      <c r="D168" s="64"/>
      <c r="E168" s="64"/>
      <c r="F168" s="64"/>
      <c r="G168" s="93"/>
      <c r="H168" s="94"/>
    </row>
    <row r="169" spans="1:8" x14ac:dyDescent="0.2">
      <c r="A169" s="64"/>
      <c r="B169" s="64"/>
      <c r="C169" s="64"/>
      <c r="D169" s="64"/>
      <c r="E169" s="64"/>
      <c r="F169" s="64"/>
      <c r="G169" s="93"/>
      <c r="H169" s="3"/>
    </row>
    <row r="170" spans="1:8" ht="22.5" customHeight="1" x14ac:dyDescent="0.2">
      <c r="A170" s="64"/>
      <c r="B170" s="64"/>
      <c r="C170" s="64"/>
      <c r="D170" s="64"/>
      <c r="E170" s="64"/>
      <c r="F170" s="64"/>
      <c r="G170" s="93"/>
      <c r="H170" s="72"/>
    </row>
    <row r="171" spans="1:8" ht="22.5" customHeight="1" x14ac:dyDescent="0.2">
      <c r="G171" s="70"/>
      <c r="H171" s="73"/>
    </row>
  </sheetData>
  <mergeCells count="27">
    <mergeCell ref="B50:L50"/>
    <mergeCell ref="A158:H158"/>
    <mergeCell ref="A1:L1"/>
    <mergeCell ref="B3:L3"/>
    <mergeCell ref="B24:L24"/>
    <mergeCell ref="B26:L26"/>
    <mergeCell ref="B37:L37"/>
    <mergeCell ref="B39:L39"/>
    <mergeCell ref="B73:I73"/>
    <mergeCell ref="B82:I82"/>
    <mergeCell ref="B84:I84"/>
    <mergeCell ref="B92:I92"/>
    <mergeCell ref="G79:H79"/>
    <mergeCell ref="G80:H80"/>
    <mergeCell ref="G81:H81"/>
    <mergeCell ref="G74:H74"/>
    <mergeCell ref="G75:H75"/>
    <mergeCell ref="G76:H76"/>
    <mergeCell ref="G77:H77"/>
    <mergeCell ref="G78:H78"/>
    <mergeCell ref="G90:H90"/>
    <mergeCell ref="G91:H91"/>
    <mergeCell ref="G85:H85"/>
    <mergeCell ref="G86:H86"/>
    <mergeCell ref="G87:H87"/>
    <mergeCell ref="G88:H88"/>
    <mergeCell ref="G89:H89"/>
  </mergeCells>
  <phoneticPr fontId="31" type="noConversion"/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F21-1ABB-4499-B34D-00FB6710EC6F}">
  <dimension ref="A1:AF154"/>
  <sheetViews>
    <sheetView tabSelected="1" workbookViewId="0">
      <selection activeCell="A7" sqref="A7:Y7"/>
    </sheetView>
  </sheetViews>
  <sheetFormatPr defaultColWidth="11.42578125" defaultRowHeight="12.75" x14ac:dyDescent="0.2"/>
  <cols>
    <col min="1" max="1" width="8.5703125" style="13" customWidth="1"/>
    <col min="2" max="2" width="32" style="15" customWidth="1"/>
    <col min="3" max="3" width="10.140625" style="16" customWidth="1"/>
    <col min="4" max="4" width="9.85546875" style="16" customWidth="1"/>
    <col min="5" max="6" width="10.140625" style="16" customWidth="1"/>
    <col min="7" max="7" width="7.85546875" style="16" customWidth="1"/>
    <col min="8" max="8" width="10.140625" style="16" customWidth="1"/>
    <col min="9" max="12" width="10.5703125" style="16" customWidth="1"/>
    <col min="13" max="16" width="10.42578125" style="16" customWidth="1"/>
    <col min="17" max="20" width="8.85546875" style="16" customWidth="1"/>
    <col min="21" max="21" width="9.7109375" style="16" customWidth="1"/>
    <col min="22" max="22" width="6.7109375" style="16" customWidth="1"/>
    <col min="23" max="23" width="8.85546875" style="16" customWidth="1"/>
    <col min="24" max="24" width="7.28515625" style="16" customWidth="1"/>
    <col min="25" max="25" width="6.7109375" style="16" customWidth="1"/>
    <col min="26" max="271" width="11.42578125" style="258"/>
    <col min="272" max="272" width="12.5703125" style="258" customWidth="1"/>
    <col min="273" max="273" width="34.28515625" style="258" customWidth="1"/>
    <col min="274" max="274" width="20.28515625" style="258" customWidth="1"/>
    <col min="275" max="281" width="13.7109375" style="258" customWidth="1"/>
    <col min="282" max="527" width="11.42578125" style="258"/>
    <col min="528" max="528" width="12.5703125" style="258" customWidth="1"/>
    <col min="529" max="529" width="34.28515625" style="258" customWidth="1"/>
    <col min="530" max="530" width="20.28515625" style="258" customWidth="1"/>
    <col min="531" max="537" width="13.7109375" style="258" customWidth="1"/>
    <col min="538" max="783" width="11.42578125" style="258"/>
    <col min="784" max="784" width="12.5703125" style="258" customWidth="1"/>
    <col min="785" max="785" width="34.28515625" style="258" customWidth="1"/>
    <col min="786" max="786" width="20.28515625" style="258" customWidth="1"/>
    <col min="787" max="793" width="13.7109375" style="258" customWidth="1"/>
    <col min="794" max="1039" width="11.42578125" style="258"/>
    <col min="1040" max="1040" width="12.5703125" style="258" customWidth="1"/>
    <col min="1041" max="1041" width="34.28515625" style="258" customWidth="1"/>
    <col min="1042" max="1042" width="20.28515625" style="258" customWidth="1"/>
    <col min="1043" max="1049" width="13.7109375" style="258" customWidth="1"/>
    <col min="1050" max="1295" width="11.42578125" style="258"/>
    <col min="1296" max="1296" width="12.5703125" style="258" customWidth="1"/>
    <col min="1297" max="1297" width="34.28515625" style="258" customWidth="1"/>
    <col min="1298" max="1298" width="20.28515625" style="258" customWidth="1"/>
    <col min="1299" max="1305" width="13.7109375" style="258" customWidth="1"/>
    <col min="1306" max="1551" width="11.42578125" style="258"/>
    <col min="1552" max="1552" width="12.5703125" style="258" customWidth="1"/>
    <col min="1553" max="1553" width="34.28515625" style="258" customWidth="1"/>
    <col min="1554" max="1554" width="20.28515625" style="258" customWidth="1"/>
    <col min="1555" max="1561" width="13.7109375" style="258" customWidth="1"/>
    <col min="1562" max="1807" width="11.42578125" style="258"/>
    <col min="1808" max="1808" width="12.5703125" style="258" customWidth="1"/>
    <col min="1809" max="1809" width="34.28515625" style="258" customWidth="1"/>
    <col min="1810" max="1810" width="20.28515625" style="258" customWidth="1"/>
    <col min="1811" max="1817" width="13.7109375" style="258" customWidth="1"/>
    <col min="1818" max="2063" width="11.42578125" style="258"/>
    <col min="2064" max="2064" width="12.5703125" style="258" customWidth="1"/>
    <col min="2065" max="2065" width="34.28515625" style="258" customWidth="1"/>
    <col min="2066" max="2066" width="20.28515625" style="258" customWidth="1"/>
    <col min="2067" max="2073" width="13.7109375" style="258" customWidth="1"/>
    <col min="2074" max="2319" width="11.42578125" style="258"/>
    <col min="2320" max="2320" width="12.5703125" style="258" customWidth="1"/>
    <col min="2321" max="2321" width="34.28515625" style="258" customWidth="1"/>
    <col min="2322" max="2322" width="20.28515625" style="258" customWidth="1"/>
    <col min="2323" max="2329" width="13.7109375" style="258" customWidth="1"/>
    <col min="2330" max="2575" width="11.42578125" style="258"/>
    <col min="2576" max="2576" width="12.5703125" style="258" customWidth="1"/>
    <col min="2577" max="2577" width="34.28515625" style="258" customWidth="1"/>
    <col min="2578" max="2578" width="20.28515625" style="258" customWidth="1"/>
    <col min="2579" max="2585" width="13.7109375" style="258" customWidth="1"/>
    <col min="2586" max="2831" width="11.42578125" style="258"/>
    <col min="2832" max="2832" width="12.5703125" style="258" customWidth="1"/>
    <col min="2833" max="2833" width="34.28515625" style="258" customWidth="1"/>
    <col min="2834" max="2834" width="20.28515625" style="258" customWidth="1"/>
    <col min="2835" max="2841" width="13.7109375" style="258" customWidth="1"/>
    <col min="2842" max="3087" width="11.42578125" style="258"/>
    <col min="3088" max="3088" width="12.5703125" style="258" customWidth="1"/>
    <col min="3089" max="3089" width="34.28515625" style="258" customWidth="1"/>
    <col min="3090" max="3090" width="20.28515625" style="258" customWidth="1"/>
    <col min="3091" max="3097" width="13.7109375" style="258" customWidth="1"/>
    <col min="3098" max="3343" width="11.42578125" style="258"/>
    <col min="3344" max="3344" width="12.5703125" style="258" customWidth="1"/>
    <col min="3345" max="3345" width="34.28515625" style="258" customWidth="1"/>
    <col min="3346" max="3346" width="20.28515625" style="258" customWidth="1"/>
    <col min="3347" max="3353" width="13.7109375" style="258" customWidth="1"/>
    <col min="3354" max="3599" width="11.42578125" style="258"/>
    <col min="3600" max="3600" width="12.5703125" style="258" customWidth="1"/>
    <col min="3601" max="3601" width="34.28515625" style="258" customWidth="1"/>
    <col min="3602" max="3602" width="20.28515625" style="258" customWidth="1"/>
    <col min="3603" max="3609" width="13.7109375" style="258" customWidth="1"/>
    <col min="3610" max="3855" width="11.42578125" style="258"/>
    <col min="3856" max="3856" width="12.5703125" style="258" customWidth="1"/>
    <col min="3857" max="3857" width="34.28515625" style="258" customWidth="1"/>
    <col min="3858" max="3858" width="20.28515625" style="258" customWidth="1"/>
    <col min="3859" max="3865" width="13.7109375" style="258" customWidth="1"/>
    <col min="3866" max="4111" width="11.42578125" style="258"/>
    <col min="4112" max="4112" width="12.5703125" style="258" customWidth="1"/>
    <col min="4113" max="4113" width="34.28515625" style="258" customWidth="1"/>
    <col min="4114" max="4114" width="20.28515625" style="258" customWidth="1"/>
    <col min="4115" max="4121" width="13.7109375" style="258" customWidth="1"/>
    <col min="4122" max="4367" width="11.42578125" style="258"/>
    <col min="4368" max="4368" width="12.5703125" style="258" customWidth="1"/>
    <col min="4369" max="4369" width="34.28515625" style="258" customWidth="1"/>
    <col min="4370" max="4370" width="20.28515625" style="258" customWidth="1"/>
    <col min="4371" max="4377" width="13.7109375" style="258" customWidth="1"/>
    <col min="4378" max="4623" width="11.42578125" style="258"/>
    <col min="4624" max="4624" width="12.5703125" style="258" customWidth="1"/>
    <col min="4625" max="4625" width="34.28515625" style="258" customWidth="1"/>
    <col min="4626" max="4626" width="20.28515625" style="258" customWidth="1"/>
    <col min="4627" max="4633" width="13.7109375" style="258" customWidth="1"/>
    <col min="4634" max="4879" width="11.42578125" style="258"/>
    <col min="4880" max="4880" width="12.5703125" style="258" customWidth="1"/>
    <col min="4881" max="4881" width="34.28515625" style="258" customWidth="1"/>
    <col min="4882" max="4882" width="20.28515625" style="258" customWidth="1"/>
    <col min="4883" max="4889" width="13.7109375" style="258" customWidth="1"/>
    <col min="4890" max="5135" width="11.42578125" style="258"/>
    <col min="5136" max="5136" width="12.5703125" style="258" customWidth="1"/>
    <col min="5137" max="5137" width="34.28515625" style="258" customWidth="1"/>
    <col min="5138" max="5138" width="20.28515625" style="258" customWidth="1"/>
    <col min="5139" max="5145" width="13.7109375" style="258" customWidth="1"/>
    <col min="5146" max="5391" width="11.42578125" style="258"/>
    <col min="5392" max="5392" width="12.5703125" style="258" customWidth="1"/>
    <col min="5393" max="5393" width="34.28515625" style="258" customWidth="1"/>
    <col min="5394" max="5394" width="20.28515625" style="258" customWidth="1"/>
    <col min="5395" max="5401" width="13.7109375" style="258" customWidth="1"/>
    <col min="5402" max="5647" width="11.42578125" style="258"/>
    <col min="5648" max="5648" width="12.5703125" style="258" customWidth="1"/>
    <col min="5649" max="5649" width="34.28515625" style="258" customWidth="1"/>
    <col min="5650" max="5650" width="20.28515625" style="258" customWidth="1"/>
    <col min="5651" max="5657" width="13.7109375" style="258" customWidth="1"/>
    <col min="5658" max="5903" width="11.42578125" style="258"/>
    <col min="5904" max="5904" width="12.5703125" style="258" customWidth="1"/>
    <col min="5905" max="5905" width="34.28515625" style="258" customWidth="1"/>
    <col min="5906" max="5906" width="20.28515625" style="258" customWidth="1"/>
    <col min="5907" max="5913" width="13.7109375" style="258" customWidth="1"/>
    <col min="5914" max="6159" width="11.42578125" style="258"/>
    <col min="6160" max="6160" width="12.5703125" style="258" customWidth="1"/>
    <col min="6161" max="6161" width="34.28515625" style="258" customWidth="1"/>
    <col min="6162" max="6162" width="20.28515625" style="258" customWidth="1"/>
    <col min="6163" max="6169" width="13.7109375" style="258" customWidth="1"/>
    <col min="6170" max="6415" width="11.42578125" style="258"/>
    <col min="6416" max="6416" width="12.5703125" style="258" customWidth="1"/>
    <col min="6417" max="6417" width="34.28515625" style="258" customWidth="1"/>
    <col min="6418" max="6418" width="20.28515625" style="258" customWidth="1"/>
    <col min="6419" max="6425" width="13.7109375" style="258" customWidth="1"/>
    <col min="6426" max="6671" width="11.42578125" style="258"/>
    <col min="6672" max="6672" width="12.5703125" style="258" customWidth="1"/>
    <col min="6673" max="6673" width="34.28515625" style="258" customWidth="1"/>
    <col min="6674" max="6674" width="20.28515625" style="258" customWidth="1"/>
    <col min="6675" max="6681" width="13.7109375" style="258" customWidth="1"/>
    <col min="6682" max="6927" width="11.42578125" style="258"/>
    <col min="6928" max="6928" width="12.5703125" style="258" customWidth="1"/>
    <col min="6929" max="6929" width="34.28515625" style="258" customWidth="1"/>
    <col min="6930" max="6930" width="20.28515625" style="258" customWidth="1"/>
    <col min="6931" max="6937" width="13.7109375" style="258" customWidth="1"/>
    <col min="6938" max="7183" width="11.42578125" style="258"/>
    <col min="7184" max="7184" width="12.5703125" style="258" customWidth="1"/>
    <col min="7185" max="7185" width="34.28515625" style="258" customWidth="1"/>
    <col min="7186" max="7186" width="20.28515625" style="258" customWidth="1"/>
    <col min="7187" max="7193" width="13.7109375" style="258" customWidth="1"/>
    <col min="7194" max="7439" width="11.42578125" style="258"/>
    <col min="7440" max="7440" width="12.5703125" style="258" customWidth="1"/>
    <col min="7441" max="7441" width="34.28515625" style="258" customWidth="1"/>
    <col min="7442" max="7442" width="20.28515625" style="258" customWidth="1"/>
    <col min="7443" max="7449" width="13.7109375" style="258" customWidth="1"/>
    <col min="7450" max="7695" width="11.42578125" style="258"/>
    <col min="7696" max="7696" width="12.5703125" style="258" customWidth="1"/>
    <col min="7697" max="7697" width="34.28515625" style="258" customWidth="1"/>
    <col min="7698" max="7698" width="20.28515625" style="258" customWidth="1"/>
    <col min="7699" max="7705" width="13.7109375" style="258" customWidth="1"/>
    <col min="7706" max="7951" width="11.42578125" style="258"/>
    <col min="7952" max="7952" width="12.5703125" style="258" customWidth="1"/>
    <col min="7953" max="7953" width="34.28515625" style="258" customWidth="1"/>
    <col min="7954" max="7954" width="20.28515625" style="258" customWidth="1"/>
    <col min="7955" max="7961" width="13.7109375" style="258" customWidth="1"/>
    <col min="7962" max="8207" width="11.42578125" style="258"/>
    <col min="8208" max="8208" width="12.5703125" style="258" customWidth="1"/>
    <col min="8209" max="8209" width="34.28515625" style="258" customWidth="1"/>
    <col min="8210" max="8210" width="20.28515625" style="258" customWidth="1"/>
    <col min="8211" max="8217" width="13.7109375" style="258" customWidth="1"/>
    <col min="8218" max="8463" width="11.42578125" style="258"/>
    <col min="8464" max="8464" width="12.5703125" style="258" customWidth="1"/>
    <col min="8465" max="8465" width="34.28515625" style="258" customWidth="1"/>
    <col min="8466" max="8466" width="20.28515625" style="258" customWidth="1"/>
    <col min="8467" max="8473" width="13.7109375" style="258" customWidth="1"/>
    <col min="8474" max="8719" width="11.42578125" style="258"/>
    <col min="8720" max="8720" width="12.5703125" style="258" customWidth="1"/>
    <col min="8721" max="8721" width="34.28515625" style="258" customWidth="1"/>
    <col min="8722" max="8722" width="20.28515625" style="258" customWidth="1"/>
    <col min="8723" max="8729" width="13.7109375" style="258" customWidth="1"/>
    <col min="8730" max="8975" width="11.42578125" style="258"/>
    <col min="8976" max="8976" width="12.5703125" style="258" customWidth="1"/>
    <col min="8977" max="8977" width="34.28515625" style="258" customWidth="1"/>
    <col min="8978" max="8978" width="20.28515625" style="258" customWidth="1"/>
    <col min="8979" max="8985" width="13.7109375" style="258" customWidth="1"/>
    <col min="8986" max="9231" width="11.42578125" style="258"/>
    <col min="9232" max="9232" width="12.5703125" style="258" customWidth="1"/>
    <col min="9233" max="9233" width="34.28515625" style="258" customWidth="1"/>
    <col min="9234" max="9234" width="20.28515625" style="258" customWidth="1"/>
    <col min="9235" max="9241" width="13.7109375" style="258" customWidth="1"/>
    <col min="9242" max="9487" width="11.42578125" style="258"/>
    <col min="9488" max="9488" width="12.5703125" style="258" customWidth="1"/>
    <col min="9489" max="9489" width="34.28515625" style="258" customWidth="1"/>
    <col min="9490" max="9490" width="20.28515625" style="258" customWidth="1"/>
    <col min="9491" max="9497" width="13.7109375" style="258" customWidth="1"/>
    <col min="9498" max="9743" width="11.42578125" style="258"/>
    <col min="9744" max="9744" width="12.5703125" style="258" customWidth="1"/>
    <col min="9745" max="9745" width="34.28515625" style="258" customWidth="1"/>
    <col min="9746" max="9746" width="20.28515625" style="258" customWidth="1"/>
    <col min="9747" max="9753" width="13.7109375" style="258" customWidth="1"/>
    <col min="9754" max="9999" width="11.42578125" style="258"/>
    <col min="10000" max="10000" width="12.5703125" style="258" customWidth="1"/>
    <col min="10001" max="10001" width="34.28515625" style="258" customWidth="1"/>
    <col min="10002" max="10002" width="20.28515625" style="258" customWidth="1"/>
    <col min="10003" max="10009" width="13.7109375" style="258" customWidth="1"/>
    <col min="10010" max="10255" width="11.42578125" style="258"/>
    <col min="10256" max="10256" width="12.5703125" style="258" customWidth="1"/>
    <col min="10257" max="10257" width="34.28515625" style="258" customWidth="1"/>
    <col min="10258" max="10258" width="20.28515625" style="258" customWidth="1"/>
    <col min="10259" max="10265" width="13.7109375" style="258" customWidth="1"/>
    <col min="10266" max="10511" width="11.42578125" style="258"/>
    <col min="10512" max="10512" width="12.5703125" style="258" customWidth="1"/>
    <col min="10513" max="10513" width="34.28515625" style="258" customWidth="1"/>
    <col min="10514" max="10514" width="20.28515625" style="258" customWidth="1"/>
    <col min="10515" max="10521" width="13.7109375" style="258" customWidth="1"/>
    <col min="10522" max="10767" width="11.42578125" style="258"/>
    <col min="10768" max="10768" width="12.5703125" style="258" customWidth="1"/>
    <col min="10769" max="10769" width="34.28515625" style="258" customWidth="1"/>
    <col min="10770" max="10770" width="20.28515625" style="258" customWidth="1"/>
    <col min="10771" max="10777" width="13.7109375" style="258" customWidth="1"/>
    <col min="10778" max="11023" width="11.42578125" style="258"/>
    <col min="11024" max="11024" width="12.5703125" style="258" customWidth="1"/>
    <col min="11025" max="11025" width="34.28515625" style="258" customWidth="1"/>
    <col min="11026" max="11026" width="20.28515625" style="258" customWidth="1"/>
    <col min="11027" max="11033" width="13.7109375" style="258" customWidth="1"/>
    <col min="11034" max="11279" width="11.42578125" style="258"/>
    <col min="11280" max="11280" width="12.5703125" style="258" customWidth="1"/>
    <col min="11281" max="11281" width="34.28515625" style="258" customWidth="1"/>
    <col min="11282" max="11282" width="20.28515625" style="258" customWidth="1"/>
    <col min="11283" max="11289" width="13.7109375" style="258" customWidth="1"/>
    <col min="11290" max="11535" width="11.42578125" style="258"/>
    <col min="11536" max="11536" width="12.5703125" style="258" customWidth="1"/>
    <col min="11537" max="11537" width="34.28515625" style="258" customWidth="1"/>
    <col min="11538" max="11538" width="20.28515625" style="258" customWidth="1"/>
    <col min="11539" max="11545" width="13.7109375" style="258" customWidth="1"/>
    <col min="11546" max="11791" width="11.42578125" style="258"/>
    <col min="11792" max="11792" width="12.5703125" style="258" customWidth="1"/>
    <col min="11793" max="11793" width="34.28515625" style="258" customWidth="1"/>
    <col min="11794" max="11794" width="20.28515625" style="258" customWidth="1"/>
    <col min="11795" max="11801" width="13.7109375" style="258" customWidth="1"/>
    <col min="11802" max="12047" width="11.42578125" style="258"/>
    <col min="12048" max="12048" width="12.5703125" style="258" customWidth="1"/>
    <col min="12049" max="12049" width="34.28515625" style="258" customWidth="1"/>
    <col min="12050" max="12050" width="20.28515625" style="258" customWidth="1"/>
    <col min="12051" max="12057" width="13.7109375" style="258" customWidth="1"/>
    <col min="12058" max="12303" width="11.42578125" style="258"/>
    <col min="12304" max="12304" width="12.5703125" style="258" customWidth="1"/>
    <col min="12305" max="12305" width="34.28515625" style="258" customWidth="1"/>
    <col min="12306" max="12306" width="20.28515625" style="258" customWidth="1"/>
    <col min="12307" max="12313" width="13.7109375" style="258" customWidth="1"/>
    <col min="12314" max="12559" width="11.42578125" style="258"/>
    <col min="12560" max="12560" width="12.5703125" style="258" customWidth="1"/>
    <col min="12561" max="12561" width="34.28515625" style="258" customWidth="1"/>
    <col min="12562" max="12562" width="20.28515625" style="258" customWidth="1"/>
    <col min="12563" max="12569" width="13.7109375" style="258" customWidth="1"/>
    <col min="12570" max="12815" width="11.42578125" style="258"/>
    <col min="12816" max="12816" width="12.5703125" style="258" customWidth="1"/>
    <col min="12817" max="12817" width="34.28515625" style="258" customWidth="1"/>
    <col min="12818" max="12818" width="20.28515625" style="258" customWidth="1"/>
    <col min="12819" max="12825" width="13.7109375" style="258" customWidth="1"/>
    <col min="12826" max="13071" width="11.42578125" style="258"/>
    <col min="13072" max="13072" width="12.5703125" style="258" customWidth="1"/>
    <col min="13073" max="13073" width="34.28515625" style="258" customWidth="1"/>
    <col min="13074" max="13074" width="20.28515625" style="258" customWidth="1"/>
    <col min="13075" max="13081" width="13.7109375" style="258" customWidth="1"/>
    <col min="13082" max="13327" width="11.42578125" style="258"/>
    <col min="13328" max="13328" width="12.5703125" style="258" customWidth="1"/>
    <col min="13329" max="13329" width="34.28515625" style="258" customWidth="1"/>
    <col min="13330" max="13330" width="20.28515625" style="258" customWidth="1"/>
    <col min="13331" max="13337" width="13.7109375" style="258" customWidth="1"/>
    <col min="13338" max="13583" width="11.42578125" style="258"/>
    <col min="13584" max="13584" width="12.5703125" style="258" customWidth="1"/>
    <col min="13585" max="13585" width="34.28515625" style="258" customWidth="1"/>
    <col min="13586" max="13586" width="20.28515625" style="258" customWidth="1"/>
    <col min="13587" max="13593" width="13.7109375" style="258" customWidth="1"/>
    <col min="13594" max="13839" width="11.42578125" style="258"/>
    <col min="13840" max="13840" width="12.5703125" style="258" customWidth="1"/>
    <col min="13841" max="13841" width="34.28515625" style="258" customWidth="1"/>
    <col min="13842" max="13842" width="20.28515625" style="258" customWidth="1"/>
    <col min="13843" max="13849" width="13.7109375" style="258" customWidth="1"/>
    <col min="13850" max="14095" width="11.42578125" style="258"/>
    <col min="14096" max="14096" width="12.5703125" style="258" customWidth="1"/>
    <col min="14097" max="14097" width="34.28515625" style="258" customWidth="1"/>
    <col min="14098" max="14098" width="20.28515625" style="258" customWidth="1"/>
    <col min="14099" max="14105" width="13.7109375" style="258" customWidth="1"/>
    <col min="14106" max="14351" width="11.42578125" style="258"/>
    <col min="14352" max="14352" width="12.5703125" style="258" customWidth="1"/>
    <col min="14353" max="14353" width="34.28515625" style="258" customWidth="1"/>
    <col min="14354" max="14354" width="20.28515625" style="258" customWidth="1"/>
    <col min="14355" max="14361" width="13.7109375" style="258" customWidth="1"/>
    <col min="14362" max="14607" width="11.42578125" style="258"/>
    <col min="14608" max="14608" width="12.5703125" style="258" customWidth="1"/>
    <col min="14609" max="14609" width="34.28515625" style="258" customWidth="1"/>
    <col min="14610" max="14610" width="20.28515625" style="258" customWidth="1"/>
    <col min="14611" max="14617" width="13.7109375" style="258" customWidth="1"/>
    <col min="14618" max="14863" width="11.42578125" style="258"/>
    <col min="14864" max="14864" width="12.5703125" style="258" customWidth="1"/>
    <col min="14865" max="14865" width="34.28515625" style="258" customWidth="1"/>
    <col min="14866" max="14866" width="20.28515625" style="258" customWidth="1"/>
    <col min="14867" max="14873" width="13.7109375" style="258" customWidth="1"/>
    <col min="14874" max="15119" width="11.42578125" style="258"/>
    <col min="15120" max="15120" width="12.5703125" style="258" customWidth="1"/>
    <col min="15121" max="15121" width="34.28515625" style="258" customWidth="1"/>
    <col min="15122" max="15122" width="20.28515625" style="258" customWidth="1"/>
    <col min="15123" max="15129" width="13.7109375" style="258" customWidth="1"/>
    <col min="15130" max="15375" width="11.42578125" style="258"/>
    <col min="15376" max="15376" width="12.5703125" style="258" customWidth="1"/>
    <col min="15377" max="15377" width="34.28515625" style="258" customWidth="1"/>
    <col min="15378" max="15378" width="20.28515625" style="258" customWidth="1"/>
    <col min="15379" max="15385" width="13.7109375" style="258" customWidth="1"/>
    <col min="15386" max="15631" width="11.42578125" style="258"/>
    <col min="15632" max="15632" width="12.5703125" style="258" customWidth="1"/>
    <col min="15633" max="15633" width="34.28515625" style="258" customWidth="1"/>
    <col min="15634" max="15634" width="20.28515625" style="258" customWidth="1"/>
    <col min="15635" max="15641" width="13.7109375" style="258" customWidth="1"/>
    <col min="15642" max="15887" width="11.42578125" style="258"/>
    <col min="15888" max="15888" width="12.5703125" style="258" customWidth="1"/>
    <col min="15889" max="15889" width="34.28515625" style="258" customWidth="1"/>
    <col min="15890" max="15890" width="20.28515625" style="258" customWidth="1"/>
    <col min="15891" max="15897" width="13.7109375" style="258" customWidth="1"/>
    <col min="15898" max="16143" width="11.42578125" style="258"/>
    <col min="16144" max="16144" width="12.5703125" style="258" customWidth="1"/>
    <col min="16145" max="16145" width="34.28515625" style="258" customWidth="1"/>
    <col min="16146" max="16146" width="20.28515625" style="258" customWidth="1"/>
    <col min="16147" max="16153" width="13.7109375" style="258" customWidth="1"/>
    <col min="16154" max="16384" width="11.42578125" style="258"/>
  </cols>
  <sheetData>
    <row r="1" spans="1:27" ht="15" x14ac:dyDescent="0.25">
      <c r="A1" s="273" t="s">
        <v>66</v>
      </c>
      <c r="B1" s="142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8"/>
      <c r="N1" s="18"/>
      <c r="O1" s="18"/>
      <c r="P1" s="18"/>
      <c r="Q1" s="142"/>
      <c r="R1" s="142"/>
      <c r="S1" s="142"/>
      <c r="T1" s="142"/>
      <c r="U1" s="160"/>
      <c r="V1" s="142"/>
      <c r="W1" s="142"/>
      <c r="X1" s="142"/>
      <c r="Y1" s="142"/>
      <c r="Z1" s="142"/>
      <c r="AA1" s="142"/>
    </row>
    <row r="2" spans="1:27" x14ac:dyDescent="0.2">
      <c r="A2" s="274" t="s">
        <v>67</v>
      </c>
      <c r="B2" s="142" t="s">
        <v>68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8"/>
      <c r="N2" s="18"/>
      <c r="O2" s="18"/>
      <c r="P2" s="18"/>
      <c r="Q2" s="142"/>
      <c r="R2" s="142"/>
      <c r="S2" s="142"/>
      <c r="T2" s="142"/>
      <c r="U2" s="160"/>
      <c r="V2" s="142"/>
      <c r="W2" s="142"/>
      <c r="X2" s="142"/>
      <c r="Y2" s="142"/>
      <c r="Z2" s="142"/>
      <c r="AA2" s="142"/>
    </row>
    <row r="3" spans="1:27" x14ac:dyDescent="0.2">
      <c r="A3" s="274" t="s">
        <v>69</v>
      </c>
      <c r="B3" s="142" t="s">
        <v>107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1:27" x14ac:dyDescent="0.2">
      <c r="A4" s="142" t="s">
        <v>103</v>
      </c>
      <c r="B4" s="142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</row>
    <row r="5" spans="1:27" ht="30.75" customHeight="1" x14ac:dyDescent="0.25">
      <c r="A5" s="342" t="s">
        <v>70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163"/>
      <c r="AA5" s="163"/>
    </row>
    <row r="6" spans="1:27" ht="14.25" x14ac:dyDescent="0.2">
      <c r="A6" s="142"/>
      <c r="B6" s="142"/>
      <c r="C6" s="162"/>
      <c r="D6" s="162"/>
      <c r="E6" s="162"/>
      <c r="F6" s="162"/>
      <c r="G6" s="162"/>
      <c r="H6" s="162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</row>
    <row r="7" spans="1:27" ht="18" customHeight="1" x14ac:dyDescent="0.2">
      <c r="A7" s="343" t="s">
        <v>104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259"/>
      <c r="AA7" s="259"/>
    </row>
    <row r="8" spans="1:27" ht="12.75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7" s="3" customFormat="1" ht="78.75" x14ac:dyDescent="0.2">
      <c r="A9" s="222" t="s">
        <v>0</v>
      </c>
      <c r="B9" s="223" t="s">
        <v>1</v>
      </c>
      <c r="C9" s="222" t="s">
        <v>86</v>
      </c>
      <c r="D9" s="269" t="s">
        <v>98</v>
      </c>
      <c r="E9" s="270" t="s">
        <v>97</v>
      </c>
      <c r="F9" s="271" t="s">
        <v>96</v>
      </c>
      <c r="G9" s="266" t="s">
        <v>92</v>
      </c>
      <c r="H9" s="271" t="s">
        <v>95</v>
      </c>
      <c r="I9" s="222" t="s">
        <v>2</v>
      </c>
      <c r="J9" s="222" t="s">
        <v>99</v>
      </c>
      <c r="K9" s="222" t="s">
        <v>100</v>
      </c>
      <c r="L9" s="222" t="s">
        <v>94</v>
      </c>
      <c r="M9" s="222" t="s">
        <v>3</v>
      </c>
      <c r="N9" s="222" t="s">
        <v>87</v>
      </c>
      <c r="O9" s="222" t="s">
        <v>88</v>
      </c>
      <c r="P9" s="222" t="s">
        <v>93</v>
      </c>
      <c r="Q9" s="222" t="s">
        <v>4</v>
      </c>
      <c r="R9" s="222" t="s">
        <v>91</v>
      </c>
      <c r="S9" s="222" t="s">
        <v>90</v>
      </c>
      <c r="T9" s="222" t="s">
        <v>89</v>
      </c>
      <c r="U9" s="224" t="s">
        <v>5</v>
      </c>
      <c r="V9" s="224" t="s">
        <v>6</v>
      </c>
      <c r="W9" s="224" t="s">
        <v>80</v>
      </c>
      <c r="X9" s="253" t="s">
        <v>7</v>
      </c>
      <c r="Y9" s="253" t="s">
        <v>8</v>
      </c>
    </row>
    <row r="10" spans="1:27" ht="27" customHeight="1" x14ac:dyDescent="0.2">
      <c r="A10" s="336" t="s">
        <v>55</v>
      </c>
      <c r="B10" s="337"/>
      <c r="C10" s="264">
        <f>SUM(C12,C33)</f>
        <v>980210</v>
      </c>
      <c r="D10" s="203">
        <f>D12+D33</f>
        <v>615210</v>
      </c>
      <c r="E10" s="203">
        <f t="shared" ref="E10" si="0">E12+E33</f>
        <v>673742</v>
      </c>
      <c r="F10" s="203">
        <f>SUM(F12,F33)</f>
        <v>673742</v>
      </c>
      <c r="G10" s="203"/>
      <c r="H10" s="203">
        <f>SUM(H12,H33)</f>
        <v>673742</v>
      </c>
      <c r="I10" s="203">
        <f t="shared" ref="I10:Y10" si="1">SUM(I12,I33)</f>
        <v>810000</v>
      </c>
      <c r="J10" s="203">
        <f>SUM(J12,J33)</f>
        <v>460000</v>
      </c>
      <c r="K10" s="203">
        <f>SUM(K12,K33)</f>
        <v>460000</v>
      </c>
      <c r="L10" s="203">
        <f>SUM(L12,L33)</f>
        <v>460000</v>
      </c>
      <c r="M10" s="203">
        <f t="shared" si="1"/>
        <v>129210</v>
      </c>
      <c r="N10" s="203">
        <f t="shared" si="1"/>
        <v>114210</v>
      </c>
      <c r="O10" s="203">
        <f t="shared" si="1"/>
        <v>167742</v>
      </c>
      <c r="P10" s="203">
        <f t="shared" si="1"/>
        <v>167742</v>
      </c>
      <c r="Q10" s="203">
        <f t="shared" si="1"/>
        <v>16000</v>
      </c>
      <c r="R10" s="203">
        <f t="shared" si="1"/>
        <v>16000</v>
      </c>
      <c r="S10" s="203">
        <f t="shared" si="1"/>
        <v>16000</v>
      </c>
      <c r="T10" s="203">
        <f t="shared" si="1"/>
        <v>16000</v>
      </c>
      <c r="U10" s="203">
        <f t="shared" si="1"/>
        <v>25000</v>
      </c>
      <c r="V10" s="203">
        <f t="shared" si="1"/>
        <v>0</v>
      </c>
      <c r="W10" s="203">
        <f t="shared" si="1"/>
        <v>5000</v>
      </c>
      <c r="X10" s="203">
        <f t="shared" si="1"/>
        <v>0</v>
      </c>
      <c r="Y10" s="203">
        <f t="shared" si="1"/>
        <v>0</v>
      </c>
    </row>
    <row r="11" spans="1:27" ht="12.75" customHeight="1" x14ac:dyDescent="0.2">
      <c r="A11" s="338" t="s">
        <v>9</v>
      </c>
      <c r="B11" s="339"/>
      <c r="C11" s="5"/>
      <c r="D11" s="173"/>
      <c r="E11" s="173"/>
      <c r="F11" s="173"/>
      <c r="G11" s="173"/>
      <c r="H11" s="17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24"/>
    </row>
    <row r="12" spans="1:27" s="3" customFormat="1" ht="25.5" x14ac:dyDescent="0.2">
      <c r="A12" s="125">
        <v>1025</v>
      </c>
      <c r="B12" s="6" t="s">
        <v>10</v>
      </c>
      <c r="C12" s="7">
        <f>C14+C26+C30</f>
        <v>582878</v>
      </c>
      <c r="D12" s="7">
        <f>D14+D26+D30</f>
        <v>217878</v>
      </c>
      <c r="E12" s="7">
        <f t="shared" ref="E12:Y12" si="2">SUM(E14,E26,E30)</f>
        <v>271410</v>
      </c>
      <c r="F12" s="7">
        <f t="shared" ref="F12" si="3">SUM(F14,F26,F30)</f>
        <v>271410</v>
      </c>
      <c r="G12" s="7"/>
      <c r="H12" s="7">
        <f t="shared" si="2"/>
        <v>271410</v>
      </c>
      <c r="I12" s="7">
        <f t="shared" si="2"/>
        <v>453668</v>
      </c>
      <c r="J12" s="7">
        <f t="shared" ref="J12" si="4">SUM(J14,J26,J30)</f>
        <v>103668</v>
      </c>
      <c r="K12" s="7">
        <f t="shared" si="2"/>
        <v>103668</v>
      </c>
      <c r="L12" s="7">
        <f t="shared" si="2"/>
        <v>103668</v>
      </c>
      <c r="M12" s="7">
        <f t="shared" si="2"/>
        <v>129210</v>
      </c>
      <c r="N12" s="7">
        <f t="shared" si="2"/>
        <v>114210</v>
      </c>
      <c r="O12" s="7">
        <f t="shared" si="2"/>
        <v>167742</v>
      </c>
      <c r="P12" s="7">
        <f t="shared" si="2"/>
        <v>167742</v>
      </c>
      <c r="Q12" s="7">
        <f t="shared" si="2"/>
        <v>0</v>
      </c>
      <c r="R12" s="7">
        <f t="shared" si="2"/>
        <v>0</v>
      </c>
      <c r="S12" s="7">
        <f t="shared" si="2"/>
        <v>0</v>
      </c>
      <c r="T12" s="7">
        <f t="shared" si="2"/>
        <v>0</v>
      </c>
      <c r="U12" s="7">
        <f t="shared" si="2"/>
        <v>0</v>
      </c>
      <c r="V12" s="7">
        <f t="shared" si="2"/>
        <v>0</v>
      </c>
      <c r="W12" s="7">
        <f t="shared" si="2"/>
        <v>0</v>
      </c>
      <c r="X12" s="7">
        <f t="shared" si="2"/>
        <v>0</v>
      </c>
      <c r="Y12" s="7">
        <f t="shared" si="2"/>
        <v>0</v>
      </c>
    </row>
    <row r="13" spans="1:27" s="119" customFormat="1" ht="15" customHeight="1" x14ac:dyDescent="0.2">
      <c r="A13" s="340" t="s">
        <v>51</v>
      </c>
      <c r="B13" s="341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27"/>
    </row>
    <row r="14" spans="1:27" s="3" customFormat="1" ht="12.75" customHeight="1" x14ac:dyDescent="0.2">
      <c r="A14" s="231" t="s">
        <v>64</v>
      </c>
      <c r="B14" s="256"/>
      <c r="C14" s="117">
        <f>C15+C19+C24</f>
        <v>220503</v>
      </c>
      <c r="D14" s="117">
        <f>D15+D19+D24</f>
        <v>210503</v>
      </c>
      <c r="E14" s="117">
        <f t="shared" ref="E14:L14" si="5">SUM(E24,E19,E15)</f>
        <v>264035</v>
      </c>
      <c r="F14" s="117">
        <f>SUM(F15,F19,F24)</f>
        <v>264035</v>
      </c>
      <c r="G14" s="117">
        <f>SUM(G15:G25)</f>
        <v>0</v>
      </c>
      <c r="H14" s="117">
        <f>SUM(H15,H19,H24)</f>
        <v>264035</v>
      </c>
      <c r="I14" s="117">
        <f t="shared" si="5"/>
        <v>103668</v>
      </c>
      <c r="J14" s="117">
        <f t="shared" ref="J14" si="6">SUM(J24,J19,J15)</f>
        <v>103668</v>
      </c>
      <c r="K14" s="117">
        <f t="shared" si="5"/>
        <v>103668</v>
      </c>
      <c r="L14" s="117">
        <f t="shared" si="5"/>
        <v>103668</v>
      </c>
      <c r="M14" s="117">
        <f>SUM(M24,M19,M15)</f>
        <v>116835</v>
      </c>
      <c r="N14" s="117">
        <f t="shared" ref="N14:P14" si="7">SUM(N24,N19,N15)</f>
        <v>106835</v>
      </c>
      <c r="O14" s="117">
        <f t="shared" si="7"/>
        <v>160367</v>
      </c>
      <c r="P14" s="117">
        <f t="shared" si="7"/>
        <v>160367</v>
      </c>
      <c r="Q14" s="117">
        <f t="shared" ref="Q14" si="8">SUM(Q24,Q19,Q15)</f>
        <v>0</v>
      </c>
      <c r="R14" s="117">
        <f t="shared" ref="R14" si="9">SUM(R24,R19,R15)</f>
        <v>0</v>
      </c>
      <c r="S14" s="117">
        <f t="shared" ref="S14" si="10">SUM(S24,S19,S15)</f>
        <v>0</v>
      </c>
      <c r="T14" s="117">
        <f t="shared" ref="T14" si="11">SUM(T24,T19,T15)</f>
        <v>0</v>
      </c>
      <c r="U14" s="117">
        <f t="shared" ref="U14" si="12">SUM(U24,U19,U15)</f>
        <v>0</v>
      </c>
      <c r="V14" s="117">
        <f t="shared" ref="V14" si="13">SUM(V24,V19,V15)</f>
        <v>0</v>
      </c>
      <c r="W14" s="117">
        <f t="shared" ref="W14" si="14">SUM(W24,W19,W15)</f>
        <v>0</v>
      </c>
      <c r="X14" s="117">
        <f t="shared" ref="X14" si="15">SUM(X24,X19,X15)</f>
        <v>0</v>
      </c>
      <c r="Y14" s="117">
        <f t="shared" ref="Y14" si="16">SUM(Y24,Y19,Y15)</f>
        <v>0</v>
      </c>
    </row>
    <row r="15" spans="1:27" s="3" customFormat="1" x14ac:dyDescent="0.2">
      <c r="A15" s="129">
        <v>31</v>
      </c>
      <c r="B15" s="8" t="s">
        <v>11</v>
      </c>
      <c r="C15" s="143">
        <f>SUM(C16:C18)</f>
        <v>131943</v>
      </c>
      <c r="D15" s="169">
        <f>SUM(D16:D18)</f>
        <v>131943</v>
      </c>
      <c r="E15" s="248">
        <f>SUM(E16:E18)</f>
        <v>131943</v>
      </c>
      <c r="F15" s="260">
        <f t="shared" ref="F15" si="17">SUM(F16:F18)</f>
        <v>131943</v>
      </c>
      <c r="G15" s="260"/>
      <c r="H15" s="260">
        <f t="shared" ref="H15:Y15" si="18">SUM(H16:H18)</f>
        <v>136947</v>
      </c>
      <c r="I15" s="143">
        <f t="shared" si="18"/>
        <v>101968</v>
      </c>
      <c r="J15" s="143">
        <f t="shared" ref="J15" si="19">SUM(J16:J18)</f>
        <v>101968</v>
      </c>
      <c r="K15" s="143">
        <f t="shared" si="18"/>
        <v>101968</v>
      </c>
      <c r="L15" s="143">
        <f t="shared" si="18"/>
        <v>101972</v>
      </c>
      <c r="M15" s="143">
        <f t="shared" si="18"/>
        <v>29975</v>
      </c>
      <c r="N15" s="143">
        <f t="shared" ref="N15" si="20">SUM(N16:N18)</f>
        <v>29975</v>
      </c>
      <c r="O15" s="143">
        <f t="shared" si="18"/>
        <v>29975</v>
      </c>
      <c r="P15" s="143">
        <f t="shared" si="18"/>
        <v>34975</v>
      </c>
      <c r="Q15" s="143">
        <f t="shared" si="18"/>
        <v>0</v>
      </c>
      <c r="R15" s="143"/>
      <c r="S15" s="143"/>
      <c r="T15" s="143"/>
      <c r="U15" s="143">
        <f t="shared" si="18"/>
        <v>0</v>
      </c>
      <c r="V15" s="143">
        <f t="shared" si="18"/>
        <v>0</v>
      </c>
      <c r="W15" s="201"/>
      <c r="X15" s="143">
        <f t="shared" si="18"/>
        <v>0</v>
      </c>
      <c r="Y15" s="143">
        <f t="shared" si="18"/>
        <v>0</v>
      </c>
    </row>
    <row r="16" spans="1:27" x14ac:dyDescent="0.2">
      <c r="A16" s="130">
        <v>311</v>
      </c>
      <c r="B16" s="9" t="s">
        <v>12</v>
      </c>
      <c r="C16" s="144">
        <v>103556</v>
      </c>
      <c r="D16" s="170">
        <v>103556</v>
      </c>
      <c r="E16" s="249">
        <v>103556</v>
      </c>
      <c r="F16" s="261">
        <v>103556</v>
      </c>
      <c r="G16" s="261">
        <v>2</v>
      </c>
      <c r="H16" s="261">
        <v>103558</v>
      </c>
      <c r="I16" s="144">
        <v>84881</v>
      </c>
      <c r="J16" s="144">
        <v>84881</v>
      </c>
      <c r="K16" s="144">
        <v>84881</v>
      </c>
      <c r="L16" s="272">
        <v>84883</v>
      </c>
      <c r="M16" s="144">
        <v>18675</v>
      </c>
      <c r="N16" s="144">
        <v>18675</v>
      </c>
      <c r="O16" s="144">
        <v>18675</v>
      </c>
      <c r="P16" s="272">
        <v>18675</v>
      </c>
      <c r="Q16" s="144"/>
      <c r="R16" s="144"/>
      <c r="S16" s="144"/>
      <c r="T16" s="144"/>
      <c r="U16" s="144"/>
      <c r="V16" s="144"/>
      <c r="W16" s="158"/>
      <c r="X16" s="144"/>
      <c r="Y16" s="145"/>
    </row>
    <row r="17" spans="1:28" x14ac:dyDescent="0.2">
      <c r="A17" s="130">
        <v>312</v>
      </c>
      <c r="B17" s="9" t="s">
        <v>13</v>
      </c>
      <c r="C17" s="144">
        <v>11300</v>
      </c>
      <c r="D17" s="170">
        <v>11300</v>
      </c>
      <c r="E17" s="249">
        <v>11300</v>
      </c>
      <c r="F17" s="261">
        <v>11300</v>
      </c>
      <c r="G17" s="261">
        <v>5000</v>
      </c>
      <c r="H17" s="261">
        <v>16300</v>
      </c>
      <c r="I17" s="144">
        <v>0</v>
      </c>
      <c r="J17" s="144">
        <v>0</v>
      </c>
      <c r="K17" s="144">
        <v>0</v>
      </c>
      <c r="L17" s="144">
        <v>0</v>
      </c>
      <c r="M17" s="144">
        <v>11300</v>
      </c>
      <c r="N17" s="144">
        <v>11300</v>
      </c>
      <c r="O17" s="144">
        <v>11300</v>
      </c>
      <c r="P17" s="272">
        <v>16300</v>
      </c>
      <c r="Q17" s="144"/>
      <c r="R17" s="144"/>
      <c r="S17" s="144"/>
      <c r="T17" s="144"/>
      <c r="U17" s="144"/>
      <c r="V17" s="144"/>
      <c r="W17" s="158"/>
      <c r="X17" s="144"/>
      <c r="Y17" s="145"/>
    </row>
    <row r="18" spans="1:28" x14ac:dyDescent="0.2">
      <c r="A18" s="130">
        <v>313</v>
      </c>
      <c r="B18" s="9" t="s">
        <v>14</v>
      </c>
      <c r="C18" s="144">
        <v>17087</v>
      </c>
      <c r="D18" s="170">
        <v>17087</v>
      </c>
      <c r="E18" s="249">
        <v>17087</v>
      </c>
      <c r="F18" s="261">
        <v>17087</v>
      </c>
      <c r="G18" s="261">
        <v>2</v>
      </c>
      <c r="H18" s="261">
        <v>17089</v>
      </c>
      <c r="I18" s="144">
        <v>17087</v>
      </c>
      <c r="J18" s="144">
        <v>17087</v>
      </c>
      <c r="K18" s="144">
        <v>17087</v>
      </c>
      <c r="L18" s="272">
        <v>17089</v>
      </c>
      <c r="M18" s="144">
        <v>0</v>
      </c>
      <c r="N18" s="144">
        <v>0</v>
      </c>
      <c r="O18" s="144">
        <v>0</v>
      </c>
      <c r="P18" s="144">
        <v>0</v>
      </c>
      <c r="Q18" s="144"/>
      <c r="R18" s="144"/>
      <c r="S18" s="144"/>
      <c r="T18" s="144"/>
      <c r="U18" s="144"/>
      <c r="V18" s="144"/>
      <c r="W18" s="158"/>
      <c r="X18" s="144"/>
      <c r="Y18" s="145"/>
    </row>
    <row r="19" spans="1:28" s="3" customFormat="1" x14ac:dyDescent="0.2">
      <c r="A19" s="129">
        <v>32</v>
      </c>
      <c r="B19" s="8" t="s">
        <v>15</v>
      </c>
      <c r="C19" s="143">
        <f>SUM(C20:C23)</f>
        <v>84660</v>
      </c>
      <c r="D19" s="169">
        <f>SUM(D20:D23)</f>
        <v>74660</v>
      </c>
      <c r="E19" s="248">
        <f>SUM(E20:E23)</f>
        <v>127992</v>
      </c>
      <c r="F19" s="260">
        <f t="shared" ref="F19" si="21">SUM(F20:F23)</f>
        <v>127992</v>
      </c>
      <c r="G19" s="260"/>
      <c r="H19" s="260">
        <f t="shared" ref="H19:Y19" si="22">SUM(H20:H23)</f>
        <v>124288</v>
      </c>
      <c r="I19" s="143">
        <f t="shared" si="22"/>
        <v>1700</v>
      </c>
      <c r="J19" s="143">
        <f t="shared" ref="J19" si="23">SUM(J20:J23)</f>
        <v>1700</v>
      </c>
      <c r="K19" s="143">
        <f t="shared" si="22"/>
        <v>1700</v>
      </c>
      <c r="L19" s="143">
        <f t="shared" si="22"/>
        <v>1696</v>
      </c>
      <c r="M19" s="143">
        <f t="shared" si="22"/>
        <v>82960</v>
      </c>
      <c r="N19" s="143">
        <f t="shared" si="22"/>
        <v>72960</v>
      </c>
      <c r="O19" s="143">
        <f t="shared" si="22"/>
        <v>126292</v>
      </c>
      <c r="P19" s="143">
        <f t="shared" si="22"/>
        <v>122592</v>
      </c>
      <c r="Q19" s="143">
        <f t="shared" si="22"/>
        <v>0</v>
      </c>
      <c r="R19" s="143"/>
      <c r="S19" s="143"/>
      <c r="T19" s="143"/>
      <c r="U19" s="143">
        <f t="shared" si="22"/>
        <v>0</v>
      </c>
      <c r="V19" s="143">
        <f t="shared" si="22"/>
        <v>0</v>
      </c>
      <c r="W19" s="201"/>
      <c r="X19" s="143">
        <f t="shared" si="22"/>
        <v>0</v>
      </c>
      <c r="Y19" s="143">
        <f t="shared" si="22"/>
        <v>0</v>
      </c>
    </row>
    <row r="20" spans="1:28" x14ac:dyDescent="0.2">
      <c r="A20" s="130">
        <v>321</v>
      </c>
      <c r="B20" s="9" t="s">
        <v>16</v>
      </c>
      <c r="C20" s="144">
        <v>16090</v>
      </c>
      <c r="D20" s="170">
        <v>16090</v>
      </c>
      <c r="E20" s="249">
        <v>16090</v>
      </c>
      <c r="F20" s="261">
        <v>16090</v>
      </c>
      <c r="G20" s="261">
        <v>-2100</v>
      </c>
      <c r="H20" s="261">
        <v>13990</v>
      </c>
      <c r="I20" s="144"/>
      <c r="J20" s="144"/>
      <c r="K20" s="144"/>
      <c r="L20" s="144"/>
      <c r="M20" s="158">
        <v>16090</v>
      </c>
      <c r="N20" s="158">
        <v>16090</v>
      </c>
      <c r="O20" s="158">
        <v>16090</v>
      </c>
      <c r="P20" s="272">
        <v>13990</v>
      </c>
      <c r="Q20" s="144"/>
      <c r="R20" s="144"/>
      <c r="S20" s="144"/>
      <c r="T20" s="144"/>
      <c r="U20" s="144"/>
      <c r="V20" s="144"/>
      <c r="W20" s="158"/>
      <c r="X20" s="144"/>
      <c r="Y20" s="145"/>
      <c r="AB20" s="3"/>
    </row>
    <row r="21" spans="1:28" x14ac:dyDescent="0.2">
      <c r="A21" s="130">
        <v>322</v>
      </c>
      <c r="B21" s="9" t="s">
        <v>17</v>
      </c>
      <c r="C21" s="144">
        <v>11790</v>
      </c>
      <c r="D21" s="170">
        <v>11790</v>
      </c>
      <c r="E21" s="249">
        <v>17972</v>
      </c>
      <c r="F21" s="261">
        <v>17972</v>
      </c>
      <c r="G21" s="261">
        <v>2836</v>
      </c>
      <c r="H21" s="261">
        <v>20808</v>
      </c>
      <c r="I21" s="144">
        <v>1100</v>
      </c>
      <c r="J21" s="144">
        <v>1100</v>
      </c>
      <c r="K21" s="144">
        <v>1100</v>
      </c>
      <c r="L21" s="144">
        <v>1100</v>
      </c>
      <c r="M21" s="158">
        <v>10690</v>
      </c>
      <c r="N21" s="158">
        <v>10690</v>
      </c>
      <c r="O21" s="158">
        <v>16872</v>
      </c>
      <c r="P21" s="158">
        <v>19708</v>
      </c>
      <c r="Q21" s="144"/>
      <c r="R21" s="144"/>
      <c r="S21" s="144"/>
      <c r="T21" s="144"/>
      <c r="U21" s="144"/>
      <c r="V21" s="144"/>
      <c r="W21" s="158"/>
      <c r="X21" s="144"/>
      <c r="Y21" s="145"/>
    </row>
    <row r="22" spans="1:28" x14ac:dyDescent="0.2">
      <c r="A22" s="130">
        <v>323</v>
      </c>
      <c r="B22" s="9" t="s">
        <v>18</v>
      </c>
      <c r="C22" s="144">
        <v>51880</v>
      </c>
      <c r="D22" s="170">
        <v>41880</v>
      </c>
      <c r="E22" s="249">
        <v>80980</v>
      </c>
      <c r="F22" s="261">
        <v>80980</v>
      </c>
      <c r="G22" s="261">
        <v>-2940</v>
      </c>
      <c r="H22" s="261">
        <v>78040</v>
      </c>
      <c r="I22" s="158">
        <v>600</v>
      </c>
      <c r="J22" s="158">
        <v>600</v>
      </c>
      <c r="K22" s="158">
        <v>600</v>
      </c>
      <c r="L22" s="272">
        <v>596</v>
      </c>
      <c r="M22" s="158">
        <v>51280</v>
      </c>
      <c r="N22" s="158">
        <v>41280</v>
      </c>
      <c r="O22" s="158">
        <v>80380</v>
      </c>
      <c r="P22" s="272">
        <v>77444</v>
      </c>
      <c r="Q22" s="144"/>
      <c r="R22" s="144"/>
      <c r="S22" s="144"/>
      <c r="T22" s="144"/>
      <c r="U22" s="144"/>
      <c r="V22" s="144"/>
      <c r="W22" s="158"/>
      <c r="X22" s="144"/>
      <c r="Y22" s="145"/>
    </row>
    <row r="23" spans="1:28" s="3" customFormat="1" x14ac:dyDescent="0.2">
      <c r="A23" s="131">
        <v>329</v>
      </c>
      <c r="B23" s="121" t="s">
        <v>62</v>
      </c>
      <c r="C23" s="146">
        <v>4900</v>
      </c>
      <c r="D23" s="171">
        <v>4900</v>
      </c>
      <c r="E23" s="250">
        <v>12950</v>
      </c>
      <c r="F23" s="262">
        <v>12950</v>
      </c>
      <c r="G23" s="262">
        <v>-1500</v>
      </c>
      <c r="H23" s="262">
        <v>11450</v>
      </c>
      <c r="I23" s="144">
        <v>0</v>
      </c>
      <c r="J23" s="144">
        <v>0</v>
      </c>
      <c r="K23" s="144">
        <v>0</v>
      </c>
      <c r="L23" s="144"/>
      <c r="M23" s="158">
        <v>4900</v>
      </c>
      <c r="N23" s="158">
        <v>4900</v>
      </c>
      <c r="O23" s="158">
        <v>12950</v>
      </c>
      <c r="P23" s="272">
        <v>11450</v>
      </c>
      <c r="Q23" s="144"/>
      <c r="R23" s="144"/>
      <c r="S23" s="144"/>
      <c r="T23" s="144"/>
      <c r="U23" s="143"/>
      <c r="V23" s="143"/>
      <c r="W23" s="201"/>
      <c r="X23" s="143"/>
      <c r="Y23" s="147"/>
    </row>
    <row r="24" spans="1:28" x14ac:dyDescent="0.2">
      <c r="A24" s="129">
        <v>34</v>
      </c>
      <c r="B24" s="8" t="s">
        <v>19</v>
      </c>
      <c r="C24" s="143">
        <f>SUM(C25)</f>
        <v>3900</v>
      </c>
      <c r="D24" s="169">
        <f>SUM(D25)</f>
        <v>3900</v>
      </c>
      <c r="E24" s="248">
        <f>SUM(E25)</f>
        <v>4100</v>
      </c>
      <c r="F24" s="260">
        <f t="shared" ref="F24:Y24" si="24">SUM(F25)</f>
        <v>4100</v>
      </c>
      <c r="G24" s="260"/>
      <c r="H24" s="260">
        <v>2800</v>
      </c>
      <c r="I24" s="143">
        <f t="shared" si="24"/>
        <v>0</v>
      </c>
      <c r="J24" s="143">
        <f t="shared" si="24"/>
        <v>0</v>
      </c>
      <c r="K24" s="143">
        <f t="shared" si="24"/>
        <v>0</v>
      </c>
      <c r="L24" s="143"/>
      <c r="M24" s="201">
        <f t="shared" si="24"/>
        <v>3900</v>
      </c>
      <c r="N24" s="201">
        <f t="shared" si="24"/>
        <v>3900</v>
      </c>
      <c r="O24" s="201">
        <f t="shared" si="24"/>
        <v>4100</v>
      </c>
      <c r="P24" s="201">
        <f t="shared" si="24"/>
        <v>2800</v>
      </c>
      <c r="Q24" s="143">
        <f t="shared" si="24"/>
        <v>0</v>
      </c>
      <c r="R24" s="143"/>
      <c r="S24" s="143"/>
      <c r="T24" s="143"/>
      <c r="U24" s="143">
        <f t="shared" si="24"/>
        <v>0</v>
      </c>
      <c r="V24" s="143">
        <f t="shared" si="24"/>
        <v>0</v>
      </c>
      <c r="W24" s="201"/>
      <c r="X24" s="143">
        <f t="shared" si="24"/>
        <v>0</v>
      </c>
      <c r="Y24" s="143">
        <f t="shared" si="24"/>
        <v>0</v>
      </c>
    </row>
    <row r="25" spans="1:28" x14ac:dyDescent="0.2">
      <c r="A25" s="130">
        <v>343</v>
      </c>
      <c r="B25" s="9" t="s">
        <v>20</v>
      </c>
      <c r="C25" s="144">
        <v>3900</v>
      </c>
      <c r="D25" s="170">
        <v>3900</v>
      </c>
      <c r="E25" s="249">
        <v>4100</v>
      </c>
      <c r="F25" s="261">
        <v>4100</v>
      </c>
      <c r="G25" s="261">
        <v>-1300</v>
      </c>
      <c r="H25" s="261">
        <v>2800</v>
      </c>
      <c r="I25" s="144">
        <v>0</v>
      </c>
      <c r="J25" s="144">
        <v>0</v>
      </c>
      <c r="K25" s="144">
        <v>0</v>
      </c>
      <c r="L25" s="144"/>
      <c r="M25" s="158">
        <v>3900</v>
      </c>
      <c r="N25" s="158">
        <v>3900</v>
      </c>
      <c r="O25" s="158">
        <v>4100</v>
      </c>
      <c r="P25" s="272">
        <v>2800</v>
      </c>
      <c r="Q25" s="144"/>
      <c r="R25" s="144"/>
      <c r="S25" s="144"/>
      <c r="T25" s="144"/>
      <c r="U25" s="144"/>
      <c r="V25" s="144"/>
      <c r="W25" s="158"/>
      <c r="X25" s="144"/>
      <c r="Y25" s="145"/>
    </row>
    <row r="26" spans="1:28" x14ac:dyDescent="0.2">
      <c r="A26" s="231" t="s">
        <v>65</v>
      </c>
      <c r="B26" s="256"/>
      <c r="C26" s="117">
        <f>C27</f>
        <v>12375</v>
      </c>
      <c r="D26" s="117">
        <f>D27</f>
        <v>7375</v>
      </c>
      <c r="E26" s="117">
        <f t="shared" ref="E26:I26" si="25">E27</f>
        <v>7375</v>
      </c>
      <c r="F26" s="117">
        <f t="shared" si="25"/>
        <v>7375</v>
      </c>
      <c r="G26" s="117"/>
      <c r="H26" s="117">
        <f t="shared" si="25"/>
        <v>7375</v>
      </c>
      <c r="I26" s="117">
        <f t="shared" si="25"/>
        <v>0</v>
      </c>
      <c r="J26" s="117">
        <v>0</v>
      </c>
      <c r="K26" s="117">
        <v>0</v>
      </c>
      <c r="L26" s="117">
        <v>0</v>
      </c>
      <c r="M26" s="117">
        <f>SUM(M27)</f>
        <v>12375</v>
      </c>
      <c r="N26" s="117">
        <f t="shared" ref="N26:Y26" si="26">SUM(N27)</f>
        <v>7375</v>
      </c>
      <c r="O26" s="117">
        <f t="shared" si="26"/>
        <v>7375</v>
      </c>
      <c r="P26" s="117">
        <f t="shared" si="26"/>
        <v>7375</v>
      </c>
      <c r="Q26" s="117">
        <f t="shared" si="26"/>
        <v>0</v>
      </c>
      <c r="R26" s="117"/>
      <c r="S26" s="117">
        <f t="shared" si="26"/>
        <v>0</v>
      </c>
      <c r="T26" s="117">
        <f t="shared" si="26"/>
        <v>0</v>
      </c>
      <c r="U26" s="117">
        <f t="shared" si="26"/>
        <v>0</v>
      </c>
      <c r="V26" s="117">
        <f t="shared" si="26"/>
        <v>0</v>
      </c>
      <c r="W26" s="117">
        <f t="shared" si="26"/>
        <v>0</v>
      </c>
      <c r="X26" s="117">
        <f t="shared" si="26"/>
        <v>0</v>
      </c>
      <c r="Y26" s="117">
        <f t="shared" si="26"/>
        <v>0</v>
      </c>
    </row>
    <row r="27" spans="1:28" ht="25.5" x14ac:dyDescent="0.2">
      <c r="A27" s="129">
        <v>42</v>
      </c>
      <c r="B27" s="120" t="s">
        <v>53</v>
      </c>
      <c r="C27" s="143">
        <f t="shared" ref="C27:Y27" si="27">SUM(C28:C29)</f>
        <v>12375</v>
      </c>
      <c r="D27" s="169">
        <v>7375</v>
      </c>
      <c r="E27" s="248">
        <f>SUM(D27:D27)</f>
        <v>7375</v>
      </c>
      <c r="F27" s="260">
        <f>SUM(F28:F29)</f>
        <v>7375</v>
      </c>
      <c r="G27" s="260"/>
      <c r="H27" s="260">
        <f>SUM(H28:H29)</f>
        <v>7375</v>
      </c>
      <c r="I27" s="201">
        <v>0</v>
      </c>
      <c r="J27" s="201">
        <v>0</v>
      </c>
      <c r="K27" s="201">
        <v>0</v>
      </c>
      <c r="L27" s="201"/>
      <c r="M27" s="143">
        <f t="shared" si="27"/>
        <v>12375</v>
      </c>
      <c r="N27" s="143">
        <f t="shared" si="27"/>
        <v>7375</v>
      </c>
      <c r="O27" s="143">
        <f t="shared" si="27"/>
        <v>7375</v>
      </c>
      <c r="P27" s="143">
        <f t="shared" si="27"/>
        <v>7375</v>
      </c>
      <c r="Q27" s="143">
        <f t="shared" si="27"/>
        <v>0</v>
      </c>
      <c r="R27" s="143"/>
      <c r="S27" s="143"/>
      <c r="T27" s="143"/>
      <c r="U27" s="143">
        <f t="shared" si="27"/>
        <v>0</v>
      </c>
      <c r="V27" s="143">
        <f t="shared" si="27"/>
        <v>0</v>
      </c>
      <c r="W27" s="201"/>
      <c r="X27" s="143">
        <f t="shared" si="27"/>
        <v>0</v>
      </c>
      <c r="Y27" s="143">
        <f t="shared" si="27"/>
        <v>0</v>
      </c>
    </row>
    <row r="28" spans="1:28" x14ac:dyDescent="0.2">
      <c r="A28" s="130">
        <v>422</v>
      </c>
      <c r="B28" s="9" t="s">
        <v>54</v>
      </c>
      <c r="C28" s="144">
        <v>12000</v>
      </c>
      <c r="D28" s="170">
        <v>7000</v>
      </c>
      <c r="E28" s="249">
        <v>7000</v>
      </c>
      <c r="F28" s="261">
        <v>7000</v>
      </c>
      <c r="G28" s="261"/>
      <c r="H28" s="261">
        <v>7000</v>
      </c>
      <c r="I28" s="144">
        <v>0</v>
      </c>
      <c r="J28" s="144">
        <v>0</v>
      </c>
      <c r="K28" s="144">
        <v>0</v>
      </c>
      <c r="L28" s="144"/>
      <c r="M28" s="158">
        <v>12000</v>
      </c>
      <c r="N28" s="158">
        <v>7000</v>
      </c>
      <c r="O28" s="158">
        <v>7000</v>
      </c>
      <c r="P28" s="158">
        <v>7000</v>
      </c>
      <c r="Q28" s="11"/>
      <c r="R28" s="11"/>
      <c r="S28" s="11"/>
      <c r="T28" s="11"/>
      <c r="U28" s="11"/>
      <c r="V28" s="11"/>
      <c r="W28" s="209"/>
      <c r="X28" s="11"/>
      <c r="Y28" s="132"/>
    </row>
    <row r="29" spans="1:28" ht="27.75" customHeight="1" x14ac:dyDescent="0.2">
      <c r="A29" s="130">
        <v>426</v>
      </c>
      <c r="B29" s="9" t="s">
        <v>52</v>
      </c>
      <c r="C29" s="144">
        <v>375</v>
      </c>
      <c r="D29" s="170">
        <v>375</v>
      </c>
      <c r="E29" s="249">
        <v>375</v>
      </c>
      <c r="F29" s="261">
        <v>375</v>
      </c>
      <c r="G29" s="261"/>
      <c r="H29" s="261">
        <v>375</v>
      </c>
      <c r="I29" s="144">
        <v>0</v>
      </c>
      <c r="J29" s="144">
        <v>0</v>
      </c>
      <c r="K29" s="144">
        <v>0</v>
      </c>
      <c r="L29" s="144"/>
      <c r="M29" s="144">
        <v>375</v>
      </c>
      <c r="N29" s="144">
        <v>375</v>
      </c>
      <c r="O29" s="144">
        <v>375</v>
      </c>
      <c r="P29" s="144">
        <v>375</v>
      </c>
      <c r="Q29" s="11"/>
      <c r="R29" s="11"/>
      <c r="S29" s="11"/>
      <c r="T29" s="11"/>
      <c r="U29" s="11"/>
      <c r="V29" s="11"/>
      <c r="W29" s="209"/>
      <c r="X29" s="11"/>
      <c r="Y29" s="132"/>
    </row>
    <row r="30" spans="1:28" x14ac:dyDescent="0.2">
      <c r="A30" s="231" t="s">
        <v>71</v>
      </c>
      <c r="B30" s="256"/>
      <c r="C30" s="117">
        <f>C31</f>
        <v>350000</v>
      </c>
      <c r="D30" s="117">
        <f>D31</f>
        <v>0</v>
      </c>
      <c r="E30" s="117">
        <f t="shared" ref="E30:Y30" si="28">E31</f>
        <v>0</v>
      </c>
      <c r="F30" s="117">
        <f t="shared" si="28"/>
        <v>0</v>
      </c>
      <c r="G30" s="117"/>
      <c r="H30" s="117">
        <f t="shared" si="28"/>
        <v>0</v>
      </c>
      <c r="I30" s="117">
        <f t="shared" si="28"/>
        <v>350000</v>
      </c>
      <c r="J30" s="117">
        <v>0</v>
      </c>
      <c r="K30" s="117">
        <v>0</v>
      </c>
      <c r="L30" s="117">
        <v>0</v>
      </c>
      <c r="M30" s="117">
        <f t="shared" si="28"/>
        <v>0</v>
      </c>
      <c r="N30" s="117"/>
      <c r="O30" s="117"/>
      <c r="P30" s="117"/>
      <c r="Q30" s="117">
        <f t="shared" si="28"/>
        <v>0</v>
      </c>
      <c r="R30" s="117"/>
      <c r="S30" s="117"/>
      <c r="T30" s="117"/>
      <c r="U30" s="117">
        <f t="shared" si="28"/>
        <v>0</v>
      </c>
      <c r="V30" s="117">
        <f t="shared" si="28"/>
        <v>0</v>
      </c>
      <c r="W30" s="117">
        <f t="shared" si="28"/>
        <v>0</v>
      </c>
      <c r="X30" s="117">
        <f t="shared" si="28"/>
        <v>0</v>
      </c>
      <c r="Y30" s="117">
        <f t="shared" si="28"/>
        <v>0</v>
      </c>
    </row>
    <row r="31" spans="1:28" ht="25.5" x14ac:dyDescent="0.2">
      <c r="A31" s="129">
        <v>45</v>
      </c>
      <c r="B31" s="120" t="s">
        <v>72</v>
      </c>
      <c r="C31" s="143">
        <f t="shared" ref="C31:Y31" si="29">SUM(C32:C32)</f>
        <v>350000</v>
      </c>
      <c r="D31" s="169">
        <v>0</v>
      </c>
      <c r="E31" s="248"/>
      <c r="F31" s="260"/>
      <c r="G31" s="260"/>
      <c r="H31" s="260"/>
      <c r="I31" s="143">
        <v>350000</v>
      </c>
      <c r="J31" s="143">
        <v>0</v>
      </c>
      <c r="K31" s="143">
        <v>0</v>
      </c>
      <c r="L31" s="143"/>
      <c r="M31" s="143">
        <f t="shared" si="29"/>
        <v>0</v>
      </c>
      <c r="N31" s="143"/>
      <c r="O31" s="143"/>
      <c r="P31" s="143"/>
      <c r="Q31" s="143">
        <f t="shared" si="29"/>
        <v>0</v>
      </c>
      <c r="R31" s="143"/>
      <c r="S31" s="143"/>
      <c r="T31" s="143"/>
      <c r="U31" s="143">
        <f t="shared" si="29"/>
        <v>0</v>
      </c>
      <c r="V31" s="143">
        <f t="shared" si="29"/>
        <v>0</v>
      </c>
      <c r="W31" s="201"/>
      <c r="X31" s="143">
        <f t="shared" si="29"/>
        <v>0</v>
      </c>
      <c r="Y31" s="143">
        <f t="shared" si="29"/>
        <v>0</v>
      </c>
    </row>
    <row r="32" spans="1:28" ht="25.5" x14ac:dyDescent="0.2">
      <c r="A32" s="130">
        <v>45111</v>
      </c>
      <c r="B32" s="9" t="s">
        <v>73</v>
      </c>
      <c r="C32" s="144">
        <v>350000</v>
      </c>
      <c r="D32" s="170">
        <v>0</v>
      </c>
      <c r="E32" s="249"/>
      <c r="F32" s="261"/>
      <c r="G32" s="261"/>
      <c r="H32" s="261"/>
      <c r="I32" s="144">
        <v>350000</v>
      </c>
      <c r="J32" s="144">
        <v>0</v>
      </c>
      <c r="K32" s="144">
        <v>0</v>
      </c>
      <c r="L32" s="144"/>
      <c r="M32" s="144">
        <v>0</v>
      </c>
      <c r="N32" s="144"/>
      <c r="O32" s="144"/>
      <c r="P32" s="144"/>
      <c r="Q32" s="11"/>
      <c r="R32" s="11"/>
      <c r="S32" s="11"/>
      <c r="T32" s="11"/>
      <c r="U32" s="11"/>
      <c r="V32" s="11"/>
      <c r="W32" s="209"/>
      <c r="X32" s="11"/>
      <c r="Y32" s="132"/>
    </row>
    <row r="33" spans="1:32" s="3" customFormat="1" ht="28.5" customHeight="1" x14ac:dyDescent="0.2">
      <c r="A33" s="125">
        <v>1026</v>
      </c>
      <c r="B33" s="200" t="s">
        <v>56</v>
      </c>
      <c r="C33" s="202">
        <f>C35+C48</f>
        <v>397332</v>
      </c>
      <c r="D33" s="202">
        <f>D35+D48</f>
        <v>397332</v>
      </c>
      <c r="E33" s="202">
        <f>SUM(E35,E48)</f>
        <v>402332</v>
      </c>
      <c r="F33" s="202">
        <f t="shared" ref="F33" si="30">SUM(F35,F48)</f>
        <v>402332</v>
      </c>
      <c r="G33" s="202">
        <f>SUM(G36:G47)</f>
        <v>0</v>
      </c>
      <c r="H33" s="202">
        <f t="shared" ref="H33:Y33" si="31">SUM(H35,H48)</f>
        <v>402332</v>
      </c>
      <c r="I33" s="202">
        <f t="shared" si="31"/>
        <v>356332</v>
      </c>
      <c r="J33" s="202">
        <f t="shared" ref="J33" si="32">SUM(J35,J48)</f>
        <v>356332</v>
      </c>
      <c r="K33" s="202">
        <f t="shared" si="31"/>
        <v>356332</v>
      </c>
      <c r="L33" s="202">
        <f t="shared" si="31"/>
        <v>356332</v>
      </c>
      <c r="M33" s="202">
        <f t="shared" si="31"/>
        <v>0</v>
      </c>
      <c r="N33" s="202">
        <f t="shared" si="31"/>
        <v>0</v>
      </c>
      <c r="O33" s="202">
        <f t="shared" si="31"/>
        <v>0</v>
      </c>
      <c r="P33" s="202">
        <f t="shared" si="31"/>
        <v>0</v>
      </c>
      <c r="Q33" s="202">
        <f t="shared" si="31"/>
        <v>16000</v>
      </c>
      <c r="R33" s="202">
        <f t="shared" si="31"/>
        <v>16000</v>
      </c>
      <c r="S33" s="202">
        <f t="shared" si="31"/>
        <v>16000</v>
      </c>
      <c r="T33" s="202">
        <f t="shared" si="31"/>
        <v>16000</v>
      </c>
      <c r="U33" s="202">
        <f t="shared" si="31"/>
        <v>25000</v>
      </c>
      <c r="V33" s="202">
        <f t="shared" si="31"/>
        <v>0</v>
      </c>
      <c r="W33" s="202">
        <f t="shared" si="31"/>
        <v>5000</v>
      </c>
      <c r="X33" s="202">
        <f t="shared" si="31"/>
        <v>0</v>
      </c>
      <c r="Y33" s="202">
        <f t="shared" si="31"/>
        <v>0</v>
      </c>
    </row>
    <row r="34" spans="1:32" s="3" customFormat="1" ht="12.75" customHeight="1" x14ac:dyDescent="0.2">
      <c r="A34" s="340" t="s">
        <v>57</v>
      </c>
      <c r="B34" s="341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27"/>
    </row>
    <row r="35" spans="1:32" s="3" customFormat="1" ht="12.75" customHeight="1" x14ac:dyDescent="0.2">
      <c r="A35" s="231" t="s">
        <v>58</v>
      </c>
      <c r="B35" s="256"/>
      <c r="C35" s="117">
        <f>C36+C40+C46</f>
        <v>360357</v>
      </c>
      <c r="D35" s="117">
        <f>D36+D40+D46</f>
        <v>360357</v>
      </c>
      <c r="E35" s="117">
        <f>SUM(E36,E40,E46)</f>
        <v>356157</v>
      </c>
      <c r="F35" s="117">
        <f t="shared" ref="F35" si="33">SUM(F36,F40,F46)</f>
        <v>353657</v>
      </c>
      <c r="G35" s="117">
        <f>SUM(G36:G47)</f>
        <v>0</v>
      </c>
      <c r="H35" s="117">
        <f t="shared" ref="H35:Y35" si="34">SUM(H36,H40,H46)</f>
        <v>353657</v>
      </c>
      <c r="I35" s="117">
        <f t="shared" si="34"/>
        <v>344857</v>
      </c>
      <c r="J35" s="117">
        <f t="shared" ref="J35:K35" si="35">SUM(J36,J40,J46)</f>
        <v>344857</v>
      </c>
      <c r="K35" s="117">
        <f t="shared" si="35"/>
        <v>344857</v>
      </c>
      <c r="L35" s="117">
        <f t="shared" si="34"/>
        <v>344857</v>
      </c>
      <c r="M35" s="117">
        <f t="shared" si="34"/>
        <v>0</v>
      </c>
      <c r="N35" s="117">
        <f t="shared" si="34"/>
        <v>0</v>
      </c>
      <c r="O35" s="117">
        <f t="shared" si="34"/>
        <v>0</v>
      </c>
      <c r="P35" s="117">
        <f t="shared" si="34"/>
        <v>0</v>
      </c>
      <c r="Q35" s="117">
        <f t="shared" si="34"/>
        <v>15500</v>
      </c>
      <c r="R35" s="117">
        <f t="shared" si="34"/>
        <v>15500</v>
      </c>
      <c r="S35" s="117">
        <f t="shared" si="34"/>
        <v>11300</v>
      </c>
      <c r="T35" s="117">
        <f t="shared" si="34"/>
        <v>8800</v>
      </c>
      <c r="U35" s="117">
        <f t="shared" si="34"/>
        <v>0</v>
      </c>
      <c r="V35" s="117">
        <f t="shared" si="34"/>
        <v>0</v>
      </c>
      <c r="W35" s="117">
        <f t="shared" si="34"/>
        <v>0</v>
      </c>
      <c r="X35" s="117">
        <f t="shared" si="34"/>
        <v>0</v>
      </c>
      <c r="Y35" s="117">
        <f t="shared" si="34"/>
        <v>0</v>
      </c>
    </row>
    <row r="36" spans="1:32" s="3" customFormat="1" ht="12.75" customHeight="1" x14ac:dyDescent="0.2">
      <c r="A36" s="129">
        <v>31</v>
      </c>
      <c r="B36" s="8" t="s">
        <v>11</v>
      </c>
      <c r="C36" s="143">
        <f>SUM(C37:C39)</f>
        <v>267271</v>
      </c>
      <c r="D36" s="169">
        <f>SUM(D37:D39)</f>
        <v>267271</v>
      </c>
      <c r="E36" s="248">
        <f>SUM(E37:E39)</f>
        <v>267271</v>
      </c>
      <c r="F36" s="260">
        <f>SUM(F37:F39)</f>
        <v>267271</v>
      </c>
      <c r="G36" s="260"/>
      <c r="H36" s="260">
        <f>SUM(H37:H39)</f>
        <v>267275</v>
      </c>
      <c r="I36" s="143">
        <f t="shared" ref="I36:Y36" si="36">SUM(I37:I39)</f>
        <v>267271</v>
      </c>
      <c r="J36" s="143">
        <f t="shared" ref="J36:K36" si="37">SUM(J37:J39)</f>
        <v>267271</v>
      </c>
      <c r="K36" s="143">
        <f t="shared" si="37"/>
        <v>267271</v>
      </c>
      <c r="L36" s="143">
        <f t="shared" si="36"/>
        <v>267275</v>
      </c>
      <c r="M36" s="143">
        <f t="shared" si="36"/>
        <v>0</v>
      </c>
      <c r="N36" s="143">
        <f t="shared" si="36"/>
        <v>0</v>
      </c>
      <c r="O36" s="143">
        <f t="shared" si="36"/>
        <v>0</v>
      </c>
      <c r="P36" s="143"/>
      <c r="Q36" s="143">
        <f t="shared" si="36"/>
        <v>0</v>
      </c>
      <c r="R36" s="143"/>
      <c r="S36" s="143">
        <f t="shared" si="36"/>
        <v>0</v>
      </c>
      <c r="T36" s="143">
        <f t="shared" si="36"/>
        <v>0</v>
      </c>
      <c r="U36" s="143">
        <f t="shared" si="36"/>
        <v>0</v>
      </c>
      <c r="V36" s="143">
        <f t="shared" si="36"/>
        <v>0</v>
      </c>
      <c r="W36" s="143">
        <f t="shared" si="36"/>
        <v>0</v>
      </c>
      <c r="X36" s="143">
        <f t="shared" si="36"/>
        <v>0</v>
      </c>
      <c r="Y36" s="143">
        <f t="shared" si="36"/>
        <v>0</v>
      </c>
    </row>
    <row r="37" spans="1:32" s="3" customFormat="1" ht="12.75" customHeight="1" x14ac:dyDescent="0.2">
      <c r="A37" s="130">
        <v>311</v>
      </c>
      <c r="B37" s="9" t="s">
        <v>12</v>
      </c>
      <c r="C37" s="144">
        <v>216027</v>
      </c>
      <c r="D37" s="170">
        <v>216027</v>
      </c>
      <c r="E37" s="249">
        <v>216027</v>
      </c>
      <c r="F37" s="261">
        <v>216027</v>
      </c>
      <c r="G37" s="261">
        <v>2</v>
      </c>
      <c r="H37" s="261">
        <v>216029</v>
      </c>
      <c r="I37" s="144">
        <v>216027</v>
      </c>
      <c r="J37" s="144">
        <v>216027</v>
      </c>
      <c r="K37" s="144">
        <v>216027</v>
      </c>
      <c r="L37" s="272">
        <v>216029</v>
      </c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58"/>
      <c r="X37" s="144"/>
      <c r="Y37" s="145"/>
    </row>
    <row r="38" spans="1:32" s="3" customFormat="1" ht="12.75" customHeight="1" x14ac:dyDescent="0.2">
      <c r="A38" s="130">
        <v>312</v>
      </c>
      <c r="B38" s="9" t="s">
        <v>13</v>
      </c>
      <c r="C38" s="144">
        <v>15600</v>
      </c>
      <c r="D38" s="170">
        <v>15600</v>
      </c>
      <c r="E38" s="249">
        <v>15600</v>
      </c>
      <c r="F38" s="261">
        <v>15600</v>
      </c>
      <c r="G38" s="261"/>
      <c r="H38" s="261">
        <v>15600</v>
      </c>
      <c r="I38" s="144">
        <v>15600</v>
      </c>
      <c r="J38" s="144">
        <v>15600</v>
      </c>
      <c r="K38" s="144">
        <v>15600</v>
      </c>
      <c r="L38" s="144">
        <v>15600</v>
      </c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58"/>
      <c r="X38" s="144"/>
      <c r="Y38" s="145"/>
    </row>
    <row r="39" spans="1:32" s="3" customFormat="1" ht="12.75" customHeight="1" x14ac:dyDescent="0.2">
      <c r="A39" s="130">
        <v>313</v>
      </c>
      <c r="B39" s="9" t="s">
        <v>14</v>
      </c>
      <c r="C39" s="144">
        <v>35644</v>
      </c>
      <c r="D39" s="170">
        <v>35644</v>
      </c>
      <c r="E39" s="249">
        <v>35644</v>
      </c>
      <c r="F39" s="261">
        <v>35644</v>
      </c>
      <c r="G39" s="261">
        <v>2</v>
      </c>
      <c r="H39" s="261">
        <v>35646</v>
      </c>
      <c r="I39" s="144">
        <v>35644</v>
      </c>
      <c r="J39" s="144">
        <v>35644</v>
      </c>
      <c r="K39" s="144">
        <v>35644</v>
      </c>
      <c r="L39" s="272">
        <v>35646</v>
      </c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58"/>
      <c r="X39" s="144"/>
      <c r="Y39" s="145"/>
    </row>
    <row r="40" spans="1:32" s="3" customFormat="1" ht="12.75" customHeight="1" x14ac:dyDescent="0.2">
      <c r="A40" s="129">
        <v>32</v>
      </c>
      <c r="B40" s="8" t="s">
        <v>15</v>
      </c>
      <c r="C40" s="143">
        <f>SUM(C41:C45)</f>
        <v>91986</v>
      </c>
      <c r="D40" s="169">
        <f>SUM(D41:D45)</f>
        <v>91986</v>
      </c>
      <c r="E40" s="248">
        <f>SUM(E41:E45)</f>
        <v>87586</v>
      </c>
      <c r="F40" s="260">
        <f t="shared" ref="F40" si="38">SUM(F41:F45)</f>
        <v>85086</v>
      </c>
      <c r="G40" s="260"/>
      <c r="H40" s="260">
        <f t="shared" ref="H40:Y40" si="39">SUM(H41:H45)</f>
        <v>85082</v>
      </c>
      <c r="I40" s="143">
        <f t="shared" si="39"/>
        <v>76486</v>
      </c>
      <c r="J40" s="143">
        <f t="shared" ref="J40:K40" si="40">SUM(J41:J45)</f>
        <v>76486</v>
      </c>
      <c r="K40" s="143">
        <f t="shared" si="40"/>
        <v>76286</v>
      </c>
      <c r="L40" s="143">
        <f t="shared" si="39"/>
        <v>76282</v>
      </c>
      <c r="M40" s="143">
        <f t="shared" si="39"/>
        <v>0</v>
      </c>
      <c r="N40" s="143">
        <f t="shared" si="39"/>
        <v>0</v>
      </c>
      <c r="O40" s="143">
        <f t="shared" si="39"/>
        <v>0</v>
      </c>
      <c r="P40" s="143"/>
      <c r="Q40" s="201">
        <f t="shared" si="39"/>
        <v>15500</v>
      </c>
      <c r="R40" s="201">
        <f t="shared" si="39"/>
        <v>15500</v>
      </c>
      <c r="S40" s="201">
        <f t="shared" si="39"/>
        <v>11300</v>
      </c>
      <c r="T40" s="201">
        <f t="shared" si="39"/>
        <v>8800</v>
      </c>
      <c r="U40" s="201">
        <f t="shared" si="39"/>
        <v>0</v>
      </c>
      <c r="V40" s="201">
        <f t="shared" si="39"/>
        <v>0</v>
      </c>
      <c r="W40" s="201">
        <f t="shared" si="39"/>
        <v>0</v>
      </c>
      <c r="X40" s="201">
        <f t="shared" si="39"/>
        <v>0</v>
      </c>
      <c r="Y40" s="201">
        <f t="shared" si="39"/>
        <v>0</v>
      </c>
      <c r="AE40" s="177"/>
    </row>
    <row r="41" spans="1:32" s="3" customFormat="1" x14ac:dyDescent="0.2">
      <c r="A41" s="130">
        <v>321</v>
      </c>
      <c r="B41" s="9" t="s">
        <v>16</v>
      </c>
      <c r="C41" s="144">
        <v>26276</v>
      </c>
      <c r="D41" s="170">
        <v>28376</v>
      </c>
      <c r="E41" s="249">
        <v>24376</v>
      </c>
      <c r="F41" s="261">
        <v>22876</v>
      </c>
      <c r="G41" s="261"/>
      <c r="H41" s="261">
        <v>22876</v>
      </c>
      <c r="I41" s="158">
        <v>19276</v>
      </c>
      <c r="J41" s="158">
        <v>19876</v>
      </c>
      <c r="K41" s="158">
        <v>19876</v>
      </c>
      <c r="L41" s="158">
        <v>19876</v>
      </c>
      <c r="M41" s="158"/>
      <c r="N41" s="158"/>
      <c r="O41" s="158"/>
      <c r="P41" s="158"/>
      <c r="Q41" s="158">
        <v>7000</v>
      </c>
      <c r="R41" s="158">
        <v>8500</v>
      </c>
      <c r="S41" s="158">
        <v>4500</v>
      </c>
      <c r="T41" s="158">
        <v>3000</v>
      </c>
      <c r="U41" s="158"/>
      <c r="V41" s="158"/>
      <c r="W41" s="158"/>
      <c r="X41" s="144"/>
      <c r="Y41" s="145"/>
      <c r="AD41" s="175"/>
      <c r="AE41" s="177"/>
    </row>
    <row r="42" spans="1:32" s="3" customFormat="1" x14ac:dyDescent="0.2">
      <c r="A42" s="130">
        <v>322</v>
      </c>
      <c r="B42" s="9" t="s">
        <v>17</v>
      </c>
      <c r="C42" s="144">
        <v>31400</v>
      </c>
      <c r="D42" s="170">
        <v>29900</v>
      </c>
      <c r="E42" s="249">
        <v>29900</v>
      </c>
      <c r="F42" s="261">
        <v>29900</v>
      </c>
      <c r="G42" s="261"/>
      <c r="H42" s="261">
        <v>29900</v>
      </c>
      <c r="I42" s="158">
        <v>27400</v>
      </c>
      <c r="J42" s="158">
        <v>27400</v>
      </c>
      <c r="K42" s="158">
        <v>26300</v>
      </c>
      <c r="L42" s="158">
        <v>26300</v>
      </c>
      <c r="M42" s="158"/>
      <c r="N42" s="158"/>
      <c r="O42" s="158"/>
      <c r="P42" s="158"/>
      <c r="Q42" s="158">
        <v>4000</v>
      </c>
      <c r="R42" s="158">
        <v>2500</v>
      </c>
      <c r="S42" s="158">
        <v>3600</v>
      </c>
      <c r="T42" s="158">
        <v>3600</v>
      </c>
      <c r="U42" s="158"/>
      <c r="V42" s="158"/>
      <c r="W42" s="158"/>
      <c r="X42" s="144"/>
      <c r="Y42" s="145"/>
      <c r="AD42" s="176"/>
    </row>
    <row r="43" spans="1:32" s="3" customFormat="1" x14ac:dyDescent="0.2">
      <c r="A43" s="130">
        <v>323</v>
      </c>
      <c r="B43" s="9" t="s">
        <v>18</v>
      </c>
      <c r="C43" s="144">
        <v>27380</v>
      </c>
      <c r="D43" s="170">
        <v>26780</v>
      </c>
      <c r="E43" s="249">
        <v>26080</v>
      </c>
      <c r="F43" s="261">
        <v>25080</v>
      </c>
      <c r="G43" s="261"/>
      <c r="H43" s="261">
        <v>25080</v>
      </c>
      <c r="I43" s="158">
        <v>24380</v>
      </c>
      <c r="J43" s="158">
        <v>23780</v>
      </c>
      <c r="K43" s="158">
        <v>23780</v>
      </c>
      <c r="L43" s="158">
        <v>23780</v>
      </c>
      <c r="M43" s="158"/>
      <c r="N43" s="158"/>
      <c r="O43" s="158"/>
      <c r="P43" s="158"/>
      <c r="Q43" s="158">
        <v>3000</v>
      </c>
      <c r="R43" s="158">
        <v>3000</v>
      </c>
      <c r="S43" s="158">
        <v>2300</v>
      </c>
      <c r="T43" s="158">
        <v>1300</v>
      </c>
      <c r="U43" s="158"/>
      <c r="V43" s="158"/>
      <c r="W43" s="158"/>
      <c r="X43" s="144"/>
      <c r="Y43" s="145"/>
      <c r="AF43" s="178"/>
    </row>
    <row r="44" spans="1:32" s="3" customFormat="1" ht="15" customHeight="1" x14ac:dyDescent="0.2">
      <c r="A44" s="131">
        <v>324</v>
      </c>
      <c r="B44" s="174" t="s">
        <v>59</v>
      </c>
      <c r="C44" s="146">
        <v>1500</v>
      </c>
      <c r="D44" s="170">
        <v>1500</v>
      </c>
      <c r="E44" s="249">
        <v>900</v>
      </c>
      <c r="F44" s="261">
        <v>900</v>
      </c>
      <c r="G44" s="261"/>
      <c r="H44" s="261">
        <v>900</v>
      </c>
      <c r="I44" s="158"/>
      <c r="J44" s="158"/>
      <c r="K44" s="158"/>
      <c r="L44" s="158"/>
      <c r="M44" s="158"/>
      <c r="N44" s="158"/>
      <c r="O44" s="158"/>
      <c r="P44" s="158"/>
      <c r="Q44" s="158">
        <v>1500</v>
      </c>
      <c r="R44" s="158">
        <v>1500</v>
      </c>
      <c r="S44" s="158">
        <v>900</v>
      </c>
      <c r="T44" s="158">
        <v>900</v>
      </c>
      <c r="U44" s="144"/>
      <c r="V44" s="144"/>
      <c r="W44" s="158"/>
      <c r="X44" s="144"/>
      <c r="Y44" s="145"/>
      <c r="AE44" s="179"/>
    </row>
    <row r="45" spans="1:32" s="3" customFormat="1" x14ac:dyDescent="0.2">
      <c r="A45" s="131">
        <v>329</v>
      </c>
      <c r="B45" s="121" t="s">
        <v>62</v>
      </c>
      <c r="C45" s="146">
        <v>5430</v>
      </c>
      <c r="D45" s="170">
        <v>5430</v>
      </c>
      <c r="E45" s="249">
        <v>6330</v>
      </c>
      <c r="F45" s="261">
        <v>6330</v>
      </c>
      <c r="G45" s="261">
        <v>-4</v>
      </c>
      <c r="H45" s="261">
        <v>6326</v>
      </c>
      <c r="I45" s="158">
        <v>5430</v>
      </c>
      <c r="J45" s="158">
        <v>5430</v>
      </c>
      <c r="K45" s="158">
        <v>6330</v>
      </c>
      <c r="L45" s="272">
        <v>6326</v>
      </c>
      <c r="M45" s="143"/>
      <c r="N45" s="143"/>
      <c r="O45" s="143"/>
      <c r="P45" s="143"/>
      <c r="Q45" s="158"/>
      <c r="R45" s="158"/>
      <c r="S45" s="158"/>
      <c r="T45" s="144"/>
      <c r="U45" s="143"/>
      <c r="V45" s="143"/>
      <c r="W45" s="201"/>
      <c r="X45" s="143"/>
      <c r="Y45" s="147"/>
    </row>
    <row r="46" spans="1:32" x14ac:dyDescent="0.2">
      <c r="A46" s="129">
        <v>34</v>
      </c>
      <c r="B46" s="8" t="s">
        <v>19</v>
      </c>
      <c r="C46" s="143">
        <f>SUM(C47)</f>
        <v>1100</v>
      </c>
      <c r="D46" s="169">
        <f>SUM(D47)</f>
        <v>1100</v>
      </c>
      <c r="E46" s="248">
        <f>SUM(E47)</f>
        <v>1300</v>
      </c>
      <c r="F46" s="260">
        <f t="shared" ref="F46:Y46" si="41">SUM(F47)</f>
        <v>1300</v>
      </c>
      <c r="G46" s="260"/>
      <c r="H46" s="260">
        <f t="shared" si="41"/>
        <v>1300</v>
      </c>
      <c r="I46" s="201">
        <f t="shared" si="41"/>
        <v>1100</v>
      </c>
      <c r="J46" s="201">
        <f t="shared" si="41"/>
        <v>1100</v>
      </c>
      <c r="K46" s="201">
        <f t="shared" si="41"/>
        <v>1300</v>
      </c>
      <c r="L46" s="201">
        <v>1300</v>
      </c>
      <c r="M46" s="201">
        <f t="shared" si="41"/>
        <v>0</v>
      </c>
      <c r="N46" s="201">
        <f t="shared" si="41"/>
        <v>0</v>
      </c>
      <c r="O46" s="201">
        <f t="shared" si="41"/>
        <v>0</v>
      </c>
      <c r="P46" s="201"/>
      <c r="Q46" s="201">
        <f t="shared" si="41"/>
        <v>0</v>
      </c>
      <c r="R46" s="201"/>
      <c r="S46" s="201">
        <f t="shared" si="41"/>
        <v>0</v>
      </c>
      <c r="T46" s="201">
        <f t="shared" si="41"/>
        <v>0</v>
      </c>
      <c r="U46" s="201">
        <f t="shared" si="41"/>
        <v>0</v>
      </c>
      <c r="V46" s="201">
        <f t="shared" si="41"/>
        <v>0</v>
      </c>
      <c r="W46" s="201">
        <f t="shared" si="41"/>
        <v>0</v>
      </c>
      <c r="X46" s="201">
        <f t="shared" si="41"/>
        <v>0</v>
      </c>
      <c r="Y46" s="201">
        <f t="shared" si="41"/>
        <v>0</v>
      </c>
    </row>
    <row r="47" spans="1:32" x14ac:dyDescent="0.2">
      <c r="A47" s="130">
        <v>343</v>
      </c>
      <c r="B47" s="9" t="s">
        <v>20</v>
      </c>
      <c r="C47" s="144">
        <v>1100</v>
      </c>
      <c r="D47" s="170">
        <v>1100</v>
      </c>
      <c r="E47" s="249">
        <v>1300</v>
      </c>
      <c r="F47" s="261">
        <v>1300</v>
      </c>
      <c r="G47" s="261"/>
      <c r="H47" s="261">
        <v>1300</v>
      </c>
      <c r="I47" s="158">
        <v>1100</v>
      </c>
      <c r="J47" s="158">
        <v>1100</v>
      </c>
      <c r="K47" s="158">
        <v>1300</v>
      </c>
      <c r="L47" s="158">
        <v>1300</v>
      </c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58"/>
      <c r="X47" s="144"/>
      <c r="Y47" s="145"/>
    </row>
    <row r="48" spans="1:32" x14ac:dyDescent="0.2">
      <c r="A48" s="231" t="s">
        <v>63</v>
      </c>
      <c r="B48" s="256"/>
      <c r="C48" s="117">
        <f>SUM(C50:C52)</f>
        <v>36975</v>
      </c>
      <c r="D48" s="117">
        <f>SUM(D50:D52)</f>
        <v>36975</v>
      </c>
      <c r="E48" s="117">
        <f>SUM(E49)</f>
        <v>46175</v>
      </c>
      <c r="F48" s="117">
        <f>SUM(F49)</f>
        <v>48675</v>
      </c>
      <c r="G48" s="117"/>
      <c r="H48" s="117">
        <f>SUM(H49)</f>
        <v>48675</v>
      </c>
      <c r="I48" s="117">
        <f>SUM(I49)</f>
        <v>11475</v>
      </c>
      <c r="J48" s="117">
        <f t="shared" ref="J48:O48" si="42">SUM(J49)</f>
        <v>11475</v>
      </c>
      <c r="K48" s="117">
        <f t="shared" si="42"/>
        <v>11475</v>
      </c>
      <c r="L48" s="117">
        <f t="shared" si="42"/>
        <v>11475</v>
      </c>
      <c r="M48" s="117">
        <f t="shared" si="42"/>
        <v>0</v>
      </c>
      <c r="N48" s="117">
        <f t="shared" si="42"/>
        <v>0</v>
      </c>
      <c r="O48" s="117">
        <f t="shared" si="42"/>
        <v>0</v>
      </c>
      <c r="P48" s="117"/>
      <c r="Q48" s="117">
        <f>SUM(Q50:Q51)</f>
        <v>500</v>
      </c>
      <c r="R48" s="117">
        <f t="shared" ref="R48:Y48" si="43">SUM(R50:R51)</f>
        <v>500</v>
      </c>
      <c r="S48" s="117">
        <f t="shared" si="43"/>
        <v>4700</v>
      </c>
      <c r="T48" s="117">
        <f t="shared" si="43"/>
        <v>7200</v>
      </c>
      <c r="U48" s="117">
        <f t="shared" si="43"/>
        <v>25000</v>
      </c>
      <c r="V48" s="117">
        <f t="shared" si="43"/>
        <v>0</v>
      </c>
      <c r="W48" s="117">
        <f t="shared" si="43"/>
        <v>5000</v>
      </c>
      <c r="X48" s="117">
        <f t="shared" si="43"/>
        <v>0</v>
      </c>
      <c r="Y48" s="117">
        <f t="shared" si="43"/>
        <v>0</v>
      </c>
    </row>
    <row r="49" spans="1:25" s="3" customFormat="1" ht="25.5" x14ac:dyDescent="0.2">
      <c r="A49" s="129">
        <v>42</v>
      </c>
      <c r="B49" s="120" t="s">
        <v>53</v>
      </c>
      <c r="C49" s="143">
        <f>SUM(C50:C52)</f>
        <v>36975</v>
      </c>
      <c r="D49" s="169">
        <f>SUM(D50:D52)</f>
        <v>36975</v>
      </c>
      <c r="E49" s="248">
        <f>SUM(E50:E52)</f>
        <v>46175</v>
      </c>
      <c r="F49" s="260">
        <f>SUM(F50:F52)</f>
        <v>48675</v>
      </c>
      <c r="G49" s="260"/>
      <c r="H49" s="260">
        <f>SUM(H50:H52)</f>
        <v>48675</v>
      </c>
      <c r="I49" s="143">
        <f t="shared" ref="I49:Y49" si="44">SUM(I50:I52)</f>
        <v>11475</v>
      </c>
      <c r="J49" s="143">
        <f t="shared" ref="J49" si="45">SUM(J50:J52)</f>
        <v>11475</v>
      </c>
      <c r="K49" s="143">
        <f t="shared" si="44"/>
        <v>11475</v>
      </c>
      <c r="L49" s="143">
        <f t="shared" si="44"/>
        <v>11475</v>
      </c>
      <c r="M49" s="143">
        <f t="shared" si="44"/>
        <v>0</v>
      </c>
      <c r="N49" s="143">
        <f t="shared" si="44"/>
        <v>0</v>
      </c>
      <c r="O49" s="143">
        <f t="shared" si="44"/>
        <v>0</v>
      </c>
      <c r="P49" s="143"/>
      <c r="Q49" s="201">
        <f t="shared" si="44"/>
        <v>500</v>
      </c>
      <c r="R49" s="201"/>
      <c r="S49" s="201">
        <f t="shared" si="44"/>
        <v>4700</v>
      </c>
      <c r="T49" s="143">
        <f t="shared" si="44"/>
        <v>7200</v>
      </c>
      <c r="U49" s="143">
        <f t="shared" si="44"/>
        <v>25000</v>
      </c>
      <c r="V49" s="143">
        <f t="shared" si="44"/>
        <v>0</v>
      </c>
      <c r="W49" s="201">
        <f>SUM(W50:W52)</f>
        <v>5000</v>
      </c>
      <c r="X49" s="143">
        <f t="shared" si="44"/>
        <v>0</v>
      </c>
      <c r="Y49" s="143">
        <f t="shared" si="44"/>
        <v>0</v>
      </c>
    </row>
    <row r="50" spans="1:25" x14ac:dyDescent="0.2">
      <c r="A50" s="130">
        <v>422</v>
      </c>
      <c r="B50" s="9" t="s">
        <v>54</v>
      </c>
      <c r="C50" s="144">
        <v>1100</v>
      </c>
      <c r="D50" s="170">
        <v>1100</v>
      </c>
      <c r="E50" s="249">
        <v>5300</v>
      </c>
      <c r="F50" s="261">
        <v>5300</v>
      </c>
      <c r="G50" s="261"/>
      <c r="H50" s="261">
        <v>5300</v>
      </c>
      <c r="I50" s="158">
        <v>1100</v>
      </c>
      <c r="J50" s="158">
        <v>1100</v>
      </c>
      <c r="K50" s="158">
        <v>1100</v>
      </c>
      <c r="L50" s="158">
        <v>1100</v>
      </c>
      <c r="M50" s="144"/>
      <c r="N50" s="144"/>
      <c r="O50" s="144"/>
      <c r="P50" s="144"/>
      <c r="Q50" s="158">
        <v>0</v>
      </c>
      <c r="R50" s="158"/>
      <c r="S50" s="158">
        <v>4200</v>
      </c>
      <c r="T50" s="158">
        <v>4200</v>
      </c>
      <c r="U50" s="143"/>
      <c r="V50" s="143"/>
      <c r="W50" s="201"/>
      <c r="X50" s="143"/>
      <c r="Y50" s="147"/>
    </row>
    <row r="51" spans="1:25" ht="25.5" x14ac:dyDescent="0.2">
      <c r="A51" s="130">
        <v>424</v>
      </c>
      <c r="B51" s="9" t="s">
        <v>60</v>
      </c>
      <c r="C51" s="144">
        <v>35500</v>
      </c>
      <c r="D51" s="170">
        <f>SUM(C51:C51)</f>
        <v>35500</v>
      </c>
      <c r="E51" s="249">
        <v>40500</v>
      </c>
      <c r="F51" s="261">
        <v>43000</v>
      </c>
      <c r="G51" s="261"/>
      <c r="H51" s="261">
        <v>43000</v>
      </c>
      <c r="I51" s="144">
        <v>10000</v>
      </c>
      <c r="J51" s="144">
        <v>10000</v>
      </c>
      <c r="K51" s="144">
        <v>10000</v>
      </c>
      <c r="L51" s="144">
        <v>10000</v>
      </c>
      <c r="M51" s="144"/>
      <c r="N51" s="144"/>
      <c r="O51" s="144"/>
      <c r="P51" s="144"/>
      <c r="Q51" s="158">
        <v>500</v>
      </c>
      <c r="R51" s="158">
        <v>500</v>
      </c>
      <c r="S51" s="158">
        <v>500</v>
      </c>
      <c r="T51" s="158">
        <v>3000</v>
      </c>
      <c r="U51" s="144">
        <v>25000</v>
      </c>
      <c r="V51" s="143"/>
      <c r="W51" s="158">
        <v>5000</v>
      </c>
      <c r="X51" s="143"/>
      <c r="Y51" s="147"/>
    </row>
    <row r="52" spans="1:25" x14ac:dyDescent="0.2">
      <c r="A52" s="133">
        <v>426</v>
      </c>
      <c r="B52" s="134" t="s">
        <v>52</v>
      </c>
      <c r="C52" s="148">
        <v>375</v>
      </c>
      <c r="D52" s="172">
        <v>375</v>
      </c>
      <c r="E52" s="251">
        <v>375</v>
      </c>
      <c r="F52" s="263">
        <v>375</v>
      </c>
      <c r="G52" s="263"/>
      <c r="H52" s="263">
        <v>375</v>
      </c>
      <c r="I52" s="148">
        <v>375</v>
      </c>
      <c r="J52" s="148">
        <v>375</v>
      </c>
      <c r="K52" s="148">
        <v>375</v>
      </c>
      <c r="L52" s="148">
        <v>375</v>
      </c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9"/>
    </row>
    <row r="53" spans="1:25" x14ac:dyDescent="0.2">
      <c r="A53" s="164"/>
      <c r="B53" s="122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</row>
    <row r="54" spans="1:25" x14ac:dyDescent="0.2">
      <c r="A54" s="164"/>
      <c r="B54" s="122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</row>
    <row r="55" spans="1:25" x14ac:dyDescent="0.2">
      <c r="A55" s="164"/>
      <c r="B55" s="122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</row>
    <row r="56" spans="1:25" ht="15.75" x14ac:dyDescent="0.25">
      <c r="A56" s="164"/>
      <c r="B56" s="122"/>
      <c r="C56" s="165"/>
      <c r="D56" s="165"/>
      <c r="E56" s="165"/>
      <c r="F56" s="165"/>
      <c r="G56" s="165"/>
      <c r="H56" s="275" t="s">
        <v>101</v>
      </c>
      <c r="I56"/>
      <c r="J56"/>
      <c r="K56"/>
      <c r="L56"/>
      <c r="M56"/>
      <c r="N56"/>
      <c r="O56"/>
      <c r="U56" s="165"/>
      <c r="V56" s="165"/>
      <c r="W56" s="165"/>
      <c r="X56" s="165"/>
      <c r="Y56" s="165"/>
    </row>
    <row r="57" spans="1:25" ht="15.75" x14ac:dyDescent="0.25">
      <c r="A57" s="164"/>
      <c r="B57" s="122"/>
      <c r="C57" s="165"/>
      <c r="D57" s="165"/>
      <c r="E57" s="165"/>
      <c r="F57" s="165"/>
      <c r="G57" s="165"/>
      <c r="H57" s="275" t="s">
        <v>102</v>
      </c>
      <c r="I57"/>
      <c r="J57"/>
      <c r="K57"/>
      <c r="L57"/>
      <c r="M57"/>
      <c r="N57"/>
      <c r="P57" s="165"/>
      <c r="U57" s="165"/>
      <c r="V57" s="165"/>
      <c r="W57" s="165"/>
      <c r="X57" s="165"/>
      <c r="Y57" s="165"/>
    </row>
    <row r="58" spans="1:25" x14ac:dyDescent="0.2">
      <c r="A58" s="164"/>
      <c r="B58" s="268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</row>
    <row r="59" spans="1:25" x14ac:dyDescent="0.2">
      <c r="A59" s="164"/>
      <c r="B59" s="122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</row>
    <row r="60" spans="1:25" x14ac:dyDescent="0.2">
      <c r="A60" s="164"/>
      <c r="B60" s="122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</row>
    <row r="61" spans="1:25" x14ac:dyDescent="0.2">
      <c r="A61" s="164"/>
      <c r="B61" s="122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</row>
    <row r="62" spans="1:25" x14ac:dyDescent="0.2">
      <c r="A62" s="164"/>
      <c r="B62" s="122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</row>
    <row r="63" spans="1:25" x14ac:dyDescent="0.2">
      <c r="A63" s="164"/>
      <c r="B63" s="122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</row>
    <row r="64" spans="1:25" x14ac:dyDescent="0.2">
      <c r="A64" s="164"/>
      <c r="B64" s="122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</row>
    <row r="65" spans="1:26" x14ac:dyDescent="0.2">
      <c r="A65" s="164"/>
      <c r="B65" s="122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</row>
    <row r="66" spans="1:26" x14ac:dyDescent="0.2">
      <c r="A66" s="164"/>
      <c r="B66" s="122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</row>
    <row r="67" spans="1:26" x14ac:dyDescent="0.2">
      <c r="A67" s="164"/>
      <c r="B67" s="122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</row>
    <row r="68" spans="1:26" x14ac:dyDescent="0.2">
      <c r="A68" s="164"/>
      <c r="B68" s="122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</row>
    <row r="69" spans="1:26" x14ac:dyDescent="0.2">
      <c r="A69" s="164"/>
      <c r="B69" s="122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</row>
    <row r="70" spans="1:26" ht="57.75" x14ac:dyDescent="0.2">
      <c r="A70" s="211" t="s">
        <v>0</v>
      </c>
      <c r="B70" s="212" t="s">
        <v>1</v>
      </c>
      <c r="C70" s="211" t="s">
        <v>82</v>
      </c>
      <c r="D70" s="211"/>
      <c r="E70" s="211"/>
      <c r="F70" s="211"/>
      <c r="G70" s="211"/>
      <c r="H70" s="211"/>
      <c r="I70" s="211" t="s">
        <v>2</v>
      </c>
      <c r="J70" s="211"/>
      <c r="K70" s="211"/>
      <c r="L70" s="211"/>
      <c r="M70" s="211" t="s">
        <v>3</v>
      </c>
      <c r="N70" s="211"/>
      <c r="O70" s="211"/>
      <c r="P70" s="211"/>
      <c r="Q70" s="211" t="s">
        <v>4</v>
      </c>
      <c r="R70" s="211"/>
      <c r="S70" s="211"/>
      <c r="T70" s="211"/>
      <c r="U70" s="211" t="s">
        <v>5</v>
      </c>
      <c r="V70" s="225" t="s">
        <v>6</v>
      </c>
      <c r="W70" s="211"/>
      <c r="X70" s="254" t="s">
        <v>7</v>
      </c>
      <c r="Y70" s="254" t="s">
        <v>8</v>
      </c>
      <c r="Z70" s="3"/>
    </row>
    <row r="71" spans="1:26" s="3" customFormat="1" ht="25.5" customHeight="1" x14ac:dyDescent="0.2">
      <c r="A71" s="336" t="s">
        <v>55</v>
      </c>
      <c r="B71" s="33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23"/>
    </row>
    <row r="72" spans="1:26" x14ac:dyDescent="0.2">
      <c r="A72" s="338" t="s">
        <v>9</v>
      </c>
      <c r="B72" s="33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24"/>
    </row>
    <row r="73" spans="1:26" ht="25.5" x14ac:dyDescent="0.2">
      <c r="A73" s="125">
        <v>1024</v>
      </c>
      <c r="B73" s="6" t="s">
        <v>10</v>
      </c>
      <c r="C73" s="152">
        <f>SUM(C75,C87)</f>
        <v>241606.06</v>
      </c>
      <c r="D73" s="152"/>
      <c r="E73" s="152"/>
      <c r="F73" s="152"/>
      <c r="G73" s="152"/>
      <c r="H73" s="152"/>
      <c r="I73" s="152">
        <f>SUM(I75,I87)</f>
        <v>141596</v>
      </c>
      <c r="J73" s="152"/>
      <c r="K73" s="152"/>
      <c r="L73" s="152"/>
      <c r="M73" s="152">
        <f>SUM(M75,M87)</f>
        <v>100010</v>
      </c>
      <c r="N73" s="152"/>
      <c r="O73" s="152"/>
      <c r="P73" s="152"/>
      <c r="Q73" s="7"/>
      <c r="R73" s="7"/>
      <c r="S73" s="7"/>
      <c r="T73" s="7"/>
      <c r="U73" s="7"/>
      <c r="V73" s="7"/>
      <c r="W73" s="7"/>
      <c r="X73" s="7"/>
      <c r="Y73" s="126"/>
    </row>
    <row r="74" spans="1:26" x14ac:dyDescent="0.2">
      <c r="A74" s="334" t="s">
        <v>51</v>
      </c>
      <c r="B74" s="335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4"/>
    </row>
    <row r="75" spans="1:26" s="3" customFormat="1" ht="12.75" customHeight="1" x14ac:dyDescent="0.2">
      <c r="A75" s="231" t="s">
        <v>64</v>
      </c>
      <c r="B75" s="116"/>
      <c r="C75" s="150">
        <f>SUM(C85,C80,C76)</f>
        <v>241206.06</v>
      </c>
      <c r="D75" s="117"/>
      <c r="E75" s="117"/>
      <c r="F75" s="117"/>
      <c r="G75" s="117"/>
      <c r="H75" s="117"/>
      <c r="I75" s="150">
        <f>SUM(I85,I80,I76)</f>
        <v>141596</v>
      </c>
      <c r="J75" s="150"/>
      <c r="K75" s="150"/>
      <c r="L75" s="150"/>
      <c r="M75" s="150">
        <f>SUM(M80,M85)</f>
        <v>99610</v>
      </c>
      <c r="N75" s="150"/>
      <c r="O75" s="150"/>
      <c r="P75" s="150"/>
      <c r="Q75" s="117"/>
      <c r="R75" s="117"/>
      <c r="S75" s="117"/>
      <c r="T75" s="117"/>
      <c r="U75" s="117"/>
      <c r="V75" s="117"/>
      <c r="W75" s="117"/>
      <c r="X75" s="117"/>
      <c r="Y75" s="128"/>
    </row>
    <row r="76" spans="1:26" x14ac:dyDescent="0.2">
      <c r="A76" s="129">
        <v>31</v>
      </c>
      <c r="B76" s="8" t="s">
        <v>11</v>
      </c>
      <c r="C76" s="143">
        <f>SUM(C77:C79)</f>
        <v>129994</v>
      </c>
      <c r="D76" s="143"/>
      <c r="E76" s="143"/>
      <c r="F76" s="143"/>
      <c r="G76" s="143"/>
      <c r="H76" s="143"/>
      <c r="I76" s="143">
        <f t="shared" ref="I76:Y76" si="46">SUM(I77:I79)</f>
        <v>129994</v>
      </c>
      <c r="J76" s="143"/>
      <c r="K76" s="143"/>
      <c r="L76" s="143"/>
      <c r="M76" s="143">
        <f t="shared" si="46"/>
        <v>0</v>
      </c>
      <c r="N76" s="143"/>
      <c r="O76" s="143"/>
      <c r="P76" s="143"/>
      <c r="Q76" s="143">
        <f t="shared" si="46"/>
        <v>0</v>
      </c>
      <c r="R76" s="143"/>
      <c r="S76" s="143"/>
      <c r="T76" s="143"/>
      <c r="U76" s="143">
        <f t="shared" si="46"/>
        <v>0</v>
      </c>
      <c r="V76" s="143">
        <f t="shared" si="46"/>
        <v>0</v>
      </c>
      <c r="W76" s="143"/>
      <c r="X76" s="143">
        <f t="shared" si="46"/>
        <v>0</v>
      </c>
      <c r="Y76" s="143">
        <f t="shared" si="46"/>
        <v>0</v>
      </c>
    </row>
    <row r="77" spans="1:26" x14ac:dyDescent="0.2">
      <c r="A77" s="130">
        <v>311</v>
      </c>
      <c r="B77" s="9" t="s">
        <v>12</v>
      </c>
      <c r="C77" s="144">
        <v>104029</v>
      </c>
      <c r="D77" s="144"/>
      <c r="E77" s="144"/>
      <c r="F77" s="144"/>
      <c r="G77" s="144"/>
      <c r="H77" s="144"/>
      <c r="I77" s="144">
        <v>104029</v>
      </c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5"/>
    </row>
    <row r="78" spans="1:26" x14ac:dyDescent="0.2">
      <c r="A78" s="130">
        <v>312</v>
      </c>
      <c r="B78" s="9" t="s">
        <v>13</v>
      </c>
      <c r="C78" s="144">
        <v>8800</v>
      </c>
      <c r="D78" s="144"/>
      <c r="E78" s="144"/>
      <c r="F78" s="144"/>
      <c r="G78" s="144"/>
      <c r="H78" s="144"/>
      <c r="I78" s="144">
        <v>8800</v>
      </c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5"/>
    </row>
    <row r="79" spans="1:26" x14ac:dyDescent="0.2">
      <c r="A79" s="130">
        <v>313</v>
      </c>
      <c r="B79" s="9" t="s">
        <v>14</v>
      </c>
      <c r="C79" s="144">
        <v>17165</v>
      </c>
      <c r="D79" s="144"/>
      <c r="E79" s="144"/>
      <c r="F79" s="144"/>
      <c r="G79" s="144"/>
      <c r="H79" s="144"/>
      <c r="I79" s="144">
        <v>17165</v>
      </c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5"/>
    </row>
    <row r="80" spans="1:26" x14ac:dyDescent="0.2">
      <c r="A80" s="129">
        <v>32</v>
      </c>
      <c r="B80" s="8" t="s">
        <v>15</v>
      </c>
      <c r="C80" s="143">
        <f>SUM(C81:C84)</f>
        <v>107210</v>
      </c>
      <c r="D80" s="143"/>
      <c r="E80" s="143"/>
      <c r="F80" s="143"/>
      <c r="G80" s="143"/>
      <c r="H80" s="143"/>
      <c r="I80" s="143">
        <f t="shared" ref="I80:Y80" si="47">SUM(I81:I84)</f>
        <v>11602</v>
      </c>
      <c r="J80" s="143"/>
      <c r="K80" s="143"/>
      <c r="L80" s="143"/>
      <c r="M80" s="143">
        <f t="shared" si="47"/>
        <v>95608</v>
      </c>
      <c r="N80" s="143"/>
      <c r="O80" s="143"/>
      <c r="P80" s="143"/>
      <c r="Q80" s="143">
        <f t="shared" si="47"/>
        <v>0</v>
      </c>
      <c r="R80" s="143"/>
      <c r="S80" s="143"/>
      <c r="T80" s="143"/>
      <c r="U80" s="143">
        <f t="shared" si="47"/>
        <v>0</v>
      </c>
      <c r="V80" s="143">
        <f t="shared" si="47"/>
        <v>0</v>
      </c>
      <c r="W80" s="143"/>
      <c r="X80" s="143">
        <f t="shared" si="47"/>
        <v>0</v>
      </c>
      <c r="Y80" s="143">
        <f t="shared" si="47"/>
        <v>0</v>
      </c>
    </row>
    <row r="81" spans="1:25" x14ac:dyDescent="0.2">
      <c r="A81" s="130">
        <v>321</v>
      </c>
      <c r="B81" s="9" t="s">
        <v>16</v>
      </c>
      <c r="C81" s="144">
        <v>16090</v>
      </c>
      <c r="D81" s="144"/>
      <c r="E81" s="144"/>
      <c r="F81" s="144"/>
      <c r="G81" s="144"/>
      <c r="H81" s="144"/>
      <c r="I81" s="144">
        <v>9862</v>
      </c>
      <c r="J81" s="144"/>
      <c r="K81" s="144"/>
      <c r="L81" s="144"/>
      <c r="M81" s="144">
        <v>6228</v>
      </c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5"/>
    </row>
    <row r="82" spans="1:25" x14ac:dyDescent="0.2">
      <c r="A82" s="130">
        <v>322</v>
      </c>
      <c r="B82" s="9" t="s">
        <v>17</v>
      </c>
      <c r="C82" s="144">
        <v>18140</v>
      </c>
      <c r="D82" s="144"/>
      <c r="E82" s="144"/>
      <c r="F82" s="144"/>
      <c r="G82" s="144"/>
      <c r="H82" s="144"/>
      <c r="I82" s="144">
        <v>1140</v>
      </c>
      <c r="J82" s="144"/>
      <c r="K82" s="144"/>
      <c r="L82" s="144"/>
      <c r="M82" s="144">
        <v>17000</v>
      </c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</row>
    <row r="83" spans="1:25" x14ac:dyDescent="0.2">
      <c r="A83" s="130">
        <v>323</v>
      </c>
      <c r="B83" s="9" t="s">
        <v>18</v>
      </c>
      <c r="C83" s="144">
        <v>68080</v>
      </c>
      <c r="D83" s="144"/>
      <c r="E83" s="144"/>
      <c r="F83" s="144"/>
      <c r="G83" s="144"/>
      <c r="H83" s="144"/>
      <c r="I83" s="144">
        <v>600</v>
      </c>
      <c r="J83" s="144"/>
      <c r="K83" s="144"/>
      <c r="L83" s="144"/>
      <c r="M83" s="144">
        <v>67480</v>
      </c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5"/>
    </row>
    <row r="84" spans="1:25" x14ac:dyDescent="0.2">
      <c r="A84" s="131">
        <v>329</v>
      </c>
      <c r="B84" s="258" t="s">
        <v>62</v>
      </c>
      <c r="C84" s="85">
        <v>4900</v>
      </c>
      <c r="D84" s="85"/>
      <c r="E84" s="85"/>
      <c r="F84" s="85"/>
      <c r="G84" s="85"/>
      <c r="H84" s="85"/>
      <c r="I84" s="144"/>
      <c r="J84" s="144"/>
      <c r="K84" s="144"/>
      <c r="L84" s="144"/>
      <c r="M84" s="144">
        <v>4900</v>
      </c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5"/>
    </row>
    <row r="85" spans="1:25" x14ac:dyDescent="0.2">
      <c r="A85" s="129">
        <v>34</v>
      </c>
      <c r="B85" s="8" t="s">
        <v>19</v>
      </c>
      <c r="C85" s="143">
        <f>SUM(C86)</f>
        <v>4002.06</v>
      </c>
      <c r="D85" s="143"/>
      <c r="E85" s="143"/>
      <c r="F85" s="143"/>
      <c r="G85" s="143"/>
      <c r="H85" s="143"/>
      <c r="I85" s="143">
        <f t="shared" ref="I85:Y85" si="48">SUM(I86)</f>
        <v>0</v>
      </c>
      <c r="J85" s="143"/>
      <c r="K85" s="143"/>
      <c r="L85" s="143"/>
      <c r="M85" s="143">
        <f t="shared" si="48"/>
        <v>4002</v>
      </c>
      <c r="N85" s="143"/>
      <c r="O85" s="143"/>
      <c r="P85" s="143"/>
      <c r="Q85" s="143">
        <f t="shared" si="48"/>
        <v>0</v>
      </c>
      <c r="R85" s="143"/>
      <c r="S85" s="143"/>
      <c r="T85" s="143"/>
      <c r="U85" s="143">
        <f t="shared" si="48"/>
        <v>0</v>
      </c>
      <c r="V85" s="143">
        <f t="shared" si="48"/>
        <v>0</v>
      </c>
      <c r="W85" s="143"/>
      <c r="X85" s="143">
        <f t="shared" si="48"/>
        <v>0</v>
      </c>
      <c r="Y85" s="143">
        <f t="shared" si="48"/>
        <v>0</v>
      </c>
    </row>
    <row r="86" spans="1:25" x14ac:dyDescent="0.2">
      <c r="A86" s="130">
        <v>343</v>
      </c>
      <c r="B86" s="9" t="s">
        <v>20</v>
      </c>
      <c r="C86" s="144">
        <v>4002.06</v>
      </c>
      <c r="D86" s="144"/>
      <c r="E86" s="144"/>
      <c r="F86" s="144"/>
      <c r="G86" s="144"/>
      <c r="H86" s="144"/>
      <c r="I86" s="144"/>
      <c r="J86" s="144"/>
      <c r="K86" s="144"/>
      <c r="L86" s="144"/>
      <c r="M86" s="144">
        <v>4002</v>
      </c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5"/>
    </row>
    <row r="87" spans="1:25" x14ac:dyDescent="0.2">
      <c r="A87" s="231" t="s">
        <v>65</v>
      </c>
      <c r="B87" s="116"/>
      <c r="C87" s="150">
        <f>SUM(C88)</f>
        <v>400</v>
      </c>
      <c r="D87" s="150"/>
      <c r="E87" s="150"/>
      <c r="F87" s="150"/>
      <c r="G87" s="150"/>
      <c r="H87" s="150"/>
      <c r="I87" s="150"/>
      <c r="J87" s="150"/>
      <c r="K87" s="150"/>
      <c r="L87" s="150"/>
      <c r="M87" s="150">
        <f>SUM(M88)</f>
        <v>400</v>
      </c>
      <c r="N87" s="150"/>
      <c r="O87" s="150"/>
      <c r="P87" s="150"/>
      <c r="Q87" s="117"/>
      <c r="R87" s="117"/>
      <c r="S87" s="117"/>
      <c r="T87" s="117"/>
      <c r="U87" s="117"/>
      <c r="V87" s="117"/>
      <c r="W87" s="117"/>
      <c r="X87" s="117"/>
      <c r="Y87" s="128"/>
    </row>
    <row r="88" spans="1:25" ht="25.5" x14ac:dyDescent="0.2">
      <c r="A88" s="129">
        <v>42</v>
      </c>
      <c r="B88" s="120" t="s">
        <v>53</v>
      </c>
      <c r="C88" s="143">
        <f>SUM(C89)</f>
        <v>400</v>
      </c>
      <c r="D88" s="143"/>
      <c r="E88" s="143"/>
      <c r="F88" s="143"/>
      <c r="G88" s="143"/>
      <c r="H88" s="143"/>
      <c r="I88" s="143">
        <f t="shared" ref="I88:Y88" si="49">SUM(I89)</f>
        <v>0</v>
      </c>
      <c r="J88" s="143"/>
      <c r="K88" s="143"/>
      <c r="L88" s="143"/>
      <c r="M88" s="143">
        <f t="shared" si="49"/>
        <v>400</v>
      </c>
      <c r="N88" s="143"/>
      <c r="O88" s="143"/>
      <c r="P88" s="143"/>
      <c r="Q88" s="143">
        <f t="shared" si="49"/>
        <v>0</v>
      </c>
      <c r="R88" s="143"/>
      <c r="S88" s="143"/>
      <c r="T88" s="143"/>
      <c r="U88" s="143">
        <f t="shared" si="49"/>
        <v>0</v>
      </c>
      <c r="V88" s="143">
        <f t="shared" si="49"/>
        <v>0</v>
      </c>
      <c r="W88" s="143"/>
      <c r="X88" s="143">
        <f t="shared" si="49"/>
        <v>0</v>
      </c>
      <c r="Y88" s="143">
        <f t="shared" si="49"/>
        <v>0</v>
      </c>
    </row>
    <row r="89" spans="1:25" x14ac:dyDescent="0.2">
      <c r="A89" s="130">
        <v>426</v>
      </c>
      <c r="B89" s="9" t="s">
        <v>52</v>
      </c>
      <c r="C89" s="144">
        <v>400</v>
      </c>
      <c r="D89" s="144"/>
      <c r="E89" s="144"/>
      <c r="F89" s="144"/>
      <c r="G89" s="144"/>
      <c r="H89" s="144"/>
      <c r="I89" s="144"/>
      <c r="J89" s="144"/>
      <c r="K89" s="144"/>
      <c r="L89" s="144"/>
      <c r="M89" s="144">
        <v>400</v>
      </c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5"/>
    </row>
    <row r="90" spans="1:25" ht="25.5" x14ac:dyDescent="0.2">
      <c r="A90" s="125">
        <v>1026</v>
      </c>
      <c r="B90" s="6" t="s">
        <v>56</v>
      </c>
      <c r="C90" s="152">
        <f>SUM(C92,C105)</f>
        <v>409404</v>
      </c>
      <c r="D90" s="152"/>
      <c r="E90" s="152"/>
      <c r="F90" s="152"/>
      <c r="G90" s="152"/>
      <c r="H90" s="152"/>
      <c r="I90" s="152">
        <f>SUM(I92,I105)</f>
        <v>368404</v>
      </c>
      <c r="J90" s="152"/>
      <c r="K90" s="152"/>
      <c r="L90" s="152"/>
      <c r="M90" s="152"/>
      <c r="N90" s="152"/>
      <c r="O90" s="152"/>
      <c r="P90" s="152"/>
      <c r="Q90" s="152">
        <f>SUM(Q88:Q89,Q92,Q105)</f>
        <v>16000</v>
      </c>
      <c r="R90" s="152"/>
      <c r="S90" s="152"/>
      <c r="T90" s="152"/>
      <c r="U90" s="152">
        <f>SUM(U92,U105)</f>
        <v>25000</v>
      </c>
      <c r="V90" s="7"/>
      <c r="W90" s="7"/>
      <c r="X90" s="7"/>
      <c r="Y90" s="126"/>
    </row>
    <row r="91" spans="1:25" x14ac:dyDescent="0.2">
      <c r="A91" s="334" t="s">
        <v>57</v>
      </c>
      <c r="B91" s="335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3"/>
      <c r="V91" s="213"/>
      <c r="W91" s="213"/>
      <c r="X91" s="213"/>
      <c r="Y91" s="214"/>
    </row>
    <row r="92" spans="1:25" x14ac:dyDescent="0.2">
      <c r="A92" s="231" t="s">
        <v>58</v>
      </c>
      <c r="B92" s="116"/>
      <c r="C92" s="150">
        <f>SUM(C93,C97,C103)</f>
        <v>368304</v>
      </c>
      <c r="D92" s="150"/>
      <c r="E92" s="150"/>
      <c r="F92" s="150"/>
      <c r="G92" s="150"/>
      <c r="H92" s="150"/>
      <c r="I92" s="150">
        <f>SUM(I93,I97,I103)</f>
        <v>352804</v>
      </c>
      <c r="J92" s="150"/>
      <c r="K92" s="150"/>
      <c r="L92" s="150"/>
      <c r="M92" s="150"/>
      <c r="N92" s="150"/>
      <c r="O92" s="150"/>
      <c r="P92" s="150"/>
      <c r="Q92" s="150">
        <f>SUM(Q97,Q103)</f>
        <v>15500</v>
      </c>
      <c r="R92" s="150"/>
      <c r="S92" s="150"/>
      <c r="T92" s="150"/>
      <c r="U92" s="117"/>
      <c r="V92" s="117"/>
      <c r="W92" s="117"/>
      <c r="X92" s="117"/>
      <c r="Y92" s="128"/>
    </row>
    <row r="93" spans="1:25" x14ac:dyDescent="0.2">
      <c r="A93" s="129">
        <v>31</v>
      </c>
      <c r="B93" s="8" t="s">
        <v>11</v>
      </c>
      <c r="C93" s="143">
        <f>SUM(C94:C96)</f>
        <v>272372</v>
      </c>
      <c r="D93" s="143"/>
      <c r="E93" s="143"/>
      <c r="F93" s="143"/>
      <c r="G93" s="143"/>
      <c r="H93" s="143"/>
      <c r="I93" s="143">
        <f t="shared" ref="I93:Y93" si="50">SUM(I94:I96)</f>
        <v>272372</v>
      </c>
      <c r="J93" s="143"/>
      <c r="K93" s="143"/>
      <c r="L93" s="143"/>
      <c r="M93" s="143">
        <f t="shared" si="50"/>
        <v>0</v>
      </c>
      <c r="N93" s="143"/>
      <c r="O93" s="143"/>
      <c r="P93" s="143"/>
      <c r="Q93" s="143">
        <f t="shared" si="50"/>
        <v>0</v>
      </c>
      <c r="R93" s="143"/>
      <c r="S93" s="143"/>
      <c r="T93" s="143"/>
      <c r="U93" s="143">
        <f t="shared" si="50"/>
        <v>0</v>
      </c>
      <c r="V93" s="143">
        <f t="shared" si="50"/>
        <v>0</v>
      </c>
      <c r="W93" s="143"/>
      <c r="X93" s="143">
        <f t="shared" si="50"/>
        <v>0</v>
      </c>
      <c r="Y93" s="143">
        <f t="shared" si="50"/>
        <v>0</v>
      </c>
    </row>
    <row r="94" spans="1:25" x14ac:dyDescent="0.2">
      <c r="A94" s="130">
        <v>311</v>
      </c>
      <c r="B94" s="9" t="s">
        <v>12</v>
      </c>
      <c r="C94" s="144">
        <v>216972</v>
      </c>
      <c r="D94" s="144"/>
      <c r="E94" s="144"/>
      <c r="F94" s="144"/>
      <c r="G94" s="144"/>
      <c r="H94" s="144"/>
      <c r="I94" s="144">
        <v>216972</v>
      </c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5"/>
    </row>
    <row r="95" spans="1:25" x14ac:dyDescent="0.2">
      <c r="A95" s="130">
        <v>312</v>
      </c>
      <c r="B95" s="9" t="s">
        <v>13</v>
      </c>
      <c r="C95" s="144">
        <v>19600</v>
      </c>
      <c r="D95" s="144"/>
      <c r="E95" s="144"/>
      <c r="F95" s="144"/>
      <c r="G95" s="144"/>
      <c r="H95" s="144"/>
      <c r="I95" s="144">
        <v>19600</v>
      </c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5"/>
    </row>
    <row r="96" spans="1:25" x14ac:dyDescent="0.2">
      <c r="A96" s="130">
        <v>313</v>
      </c>
      <c r="B96" s="9" t="s">
        <v>14</v>
      </c>
      <c r="C96" s="144">
        <v>35800</v>
      </c>
      <c r="D96" s="144"/>
      <c r="E96" s="144"/>
      <c r="F96" s="144"/>
      <c r="G96" s="144"/>
      <c r="H96" s="144"/>
      <c r="I96" s="144">
        <v>35800</v>
      </c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5"/>
    </row>
    <row r="97" spans="1:25" x14ac:dyDescent="0.2">
      <c r="A97" s="129">
        <v>32</v>
      </c>
      <c r="B97" s="8" t="s">
        <v>15</v>
      </c>
      <c r="C97" s="143">
        <f>SUM(C98:C102)</f>
        <v>94730</v>
      </c>
      <c r="D97" s="143"/>
      <c r="E97" s="143"/>
      <c r="F97" s="143"/>
      <c r="G97" s="143"/>
      <c r="H97" s="143"/>
      <c r="I97" s="143">
        <f>SUM(I98:I102)</f>
        <v>79230</v>
      </c>
      <c r="J97" s="143"/>
      <c r="K97" s="143"/>
      <c r="L97" s="143"/>
      <c r="M97" s="143">
        <f t="shared" ref="M97:Y97" si="51">SUM(M98:M102)</f>
        <v>0</v>
      </c>
      <c r="N97" s="143"/>
      <c r="O97" s="143"/>
      <c r="P97" s="143"/>
      <c r="Q97" s="143">
        <f t="shared" si="51"/>
        <v>15500</v>
      </c>
      <c r="R97" s="143"/>
      <c r="S97" s="143"/>
      <c r="T97" s="143"/>
      <c r="U97" s="143">
        <f t="shared" si="51"/>
        <v>0</v>
      </c>
      <c r="V97" s="143">
        <f t="shared" si="51"/>
        <v>0</v>
      </c>
      <c r="W97" s="143"/>
      <c r="X97" s="143">
        <f t="shared" si="51"/>
        <v>0</v>
      </c>
      <c r="Y97" s="143">
        <f t="shared" si="51"/>
        <v>0</v>
      </c>
    </row>
    <row r="98" spans="1:25" x14ac:dyDescent="0.2">
      <c r="A98" s="130">
        <v>321</v>
      </c>
      <c r="B98" s="9" t="s">
        <v>16</v>
      </c>
      <c r="C98" s="144">
        <v>26276</v>
      </c>
      <c r="D98" s="144"/>
      <c r="E98" s="144"/>
      <c r="F98" s="144"/>
      <c r="G98" s="144"/>
      <c r="H98" s="144"/>
      <c r="I98" s="144">
        <v>21276</v>
      </c>
      <c r="J98" s="144"/>
      <c r="K98" s="144"/>
      <c r="L98" s="144"/>
      <c r="M98" s="144"/>
      <c r="N98" s="144"/>
      <c r="O98" s="144"/>
      <c r="P98" s="144"/>
      <c r="Q98" s="144">
        <v>5000</v>
      </c>
      <c r="R98" s="144"/>
      <c r="S98" s="144"/>
      <c r="T98" s="144"/>
      <c r="U98" s="144"/>
      <c r="V98" s="144"/>
      <c r="W98" s="144"/>
      <c r="X98" s="144"/>
      <c r="Y98" s="145"/>
    </row>
    <row r="99" spans="1:25" x14ac:dyDescent="0.2">
      <c r="A99" s="130">
        <v>322</v>
      </c>
      <c r="B99" s="9" t="s">
        <v>17</v>
      </c>
      <c r="C99" s="144">
        <v>31644</v>
      </c>
      <c r="D99" s="144"/>
      <c r="E99" s="144"/>
      <c r="F99" s="144"/>
      <c r="G99" s="144"/>
      <c r="H99" s="144"/>
      <c r="I99" s="144">
        <v>27644</v>
      </c>
      <c r="J99" s="144"/>
      <c r="K99" s="144"/>
      <c r="L99" s="144"/>
      <c r="M99" s="144"/>
      <c r="N99" s="144"/>
      <c r="O99" s="144"/>
      <c r="P99" s="144"/>
      <c r="Q99" s="144">
        <v>4000</v>
      </c>
      <c r="R99" s="144"/>
      <c r="S99" s="144"/>
      <c r="T99" s="144"/>
      <c r="U99" s="144"/>
      <c r="V99" s="144"/>
      <c r="W99" s="144"/>
      <c r="X99" s="144"/>
      <c r="Y99" s="145"/>
    </row>
    <row r="100" spans="1:25" x14ac:dyDescent="0.2">
      <c r="A100" s="130">
        <v>323</v>
      </c>
      <c r="B100" s="9" t="s">
        <v>18</v>
      </c>
      <c r="C100" s="144">
        <v>29880</v>
      </c>
      <c r="D100" s="144"/>
      <c r="E100" s="144"/>
      <c r="F100" s="144"/>
      <c r="G100" s="144"/>
      <c r="H100" s="144"/>
      <c r="I100" s="144">
        <v>26880</v>
      </c>
      <c r="J100" s="144"/>
      <c r="K100" s="144"/>
      <c r="L100" s="144"/>
      <c r="M100" s="144"/>
      <c r="N100" s="144"/>
      <c r="O100" s="144"/>
      <c r="P100" s="144"/>
      <c r="Q100" s="144">
        <v>3000</v>
      </c>
      <c r="R100" s="144"/>
      <c r="S100" s="144"/>
      <c r="T100" s="144"/>
      <c r="U100" s="144"/>
      <c r="V100" s="144"/>
      <c r="W100" s="144"/>
      <c r="X100" s="144"/>
      <c r="Y100" s="145"/>
    </row>
    <row r="101" spans="1:25" ht="25.5" customHeight="1" x14ac:dyDescent="0.2">
      <c r="A101" s="131">
        <v>324</v>
      </c>
      <c r="B101" s="12" t="s">
        <v>59</v>
      </c>
      <c r="C101" s="85">
        <v>1500</v>
      </c>
      <c r="D101" s="85"/>
      <c r="E101" s="85"/>
      <c r="F101" s="85"/>
      <c r="G101" s="85"/>
      <c r="H101" s="85"/>
      <c r="I101" s="144"/>
      <c r="J101" s="144"/>
      <c r="K101" s="144"/>
      <c r="L101" s="144"/>
      <c r="M101" s="144"/>
      <c r="N101" s="144"/>
      <c r="O101" s="144"/>
      <c r="P101" s="144"/>
      <c r="Q101" s="144">
        <v>1500</v>
      </c>
      <c r="R101" s="144"/>
      <c r="S101" s="144"/>
      <c r="T101" s="144"/>
      <c r="U101" s="144"/>
      <c r="V101" s="144"/>
      <c r="W101" s="144"/>
      <c r="X101" s="144"/>
      <c r="Y101" s="145"/>
    </row>
    <row r="102" spans="1:25" x14ac:dyDescent="0.2">
      <c r="A102" s="131">
        <v>329</v>
      </c>
      <c r="B102" s="258" t="s">
        <v>62</v>
      </c>
      <c r="C102" s="85">
        <v>5430</v>
      </c>
      <c r="D102" s="85"/>
      <c r="E102" s="85"/>
      <c r="F102" s="85"/>
      <c r="G102" s="85"/>
      <c r="H102" s="85"/>
      <c r="I102" s="144">
        <v>3430</v>
      </c>
      <c r="J102" s="144"/>
      <c r="K102" s="144"/>
      <c r="L102" s="144"/>
      <c r="M102" s="144"/>
      <c r="N102" s="144"/>
      <c r="O102" s="144"/>
      <c r="P102" s="144"/>
      <c r="Q102" s="144">
        <v>2000</v>
      </c>
      <c r="R102" s="144"/>
      <c r="S102" s="144"/>
      <c r="T102" s="144"/>
      <c r="U102" s="144"/>
      <c r="V102" s="144"/>
      <c r="W102" s="144"/>
      <c r="X102" s="144"/>
      <c r="Y102" s="145"/>
    </row>
    <row r="103" spans="1:25" x14ac:dyDescent="0.2">
      <c r="A103" s="129">
        <v>34</v>
      </c>
      <c r="B103" s="8" t="s">
        <v>19</v>
      </c>
      <c r="C103" s="143">
        <f>SUM(C104)</f>
        <v>1202</v>
      </c>
      <c r="D103" s="143"/>
      <c r="E103" s="143"/>
      <c r="F103" s="143"/>
      <c r="G103" s="143"/>
      <c r="H103" s="143"/>
      <c r="I103" s="143">
        <f t="shared" ref="I103:Y103" si="52">SUM(I104)</f>
        <v>1202</v>
      </c>
      <c r="J103" s="143"/>
      <c r="K103" s="143"/>
      <c r="L103" s="143"/>
      <c r="M103" s="143">
        <f t="shared" si="52"/>
        <v>0</v>
      </c>
      <c r="N103" s="143"/>
      <c r="O103" s="143"/>
      <c r="P103" s="143"/>
      <c r="Q103" s="143">
        <f t="shared" si="52"/>
        <v>0</v>
      </c>
      <c r="R103" s="143"/>
      <c r="S103" s="143"/>
      <c r="T103" s="143"/>
      <c r="U103" s="143">
        <f t="shared" si="52"/>
        <v>0</v>
      </c>
      <c r="V103" s="143">
        <f t="shared" si="52"/>
        <v>0</v>
      </c>
      <c r="W103" s="143"/>
      <c r="X103" s="143">
        <f t="shared" si="52"/>
        <v>0</v>
      </c>
      <c r="Y103" s="143">
        <f t="shared" si="52"/>
        <v>0</v>
      </c>
    </row>
    <row r="104" spans="1:25" x14ac:dyDescent="0.2">
      <c r="A104" s="130">
        <v>343</v>
      </c>
      <c r="B104" s="9" t="s">
        <v>20</v>
      </c>
      <c r="C104" s="144">
        <v>1202</v>
      </c>
      <c r="D104" s="144"/>
      <c r="E104" s="144"/>
      <c r="F104" s="144"/>
      <c r="G104" s="144"/>
      <c r="H104" s="144"/>
      <c r="I104" s="144">
        <v>1202</v>
      </c>
      <c r="J104" s="144"/>
      <c r="K104" s="144"/>
      <c r="L104" s="144"/>
      <c r="M104" s="144"/>
      <c r="N104" s="144"/>
      <c r="O104" s="144"/>
      <c r="P104" s="144"/>
      <c r="Q104" s="144">
        <v>0</v>
      </c>
      <c r="R104" s="144"/>
      <c r="S104" s="144"/>
      <c r="T104" s="144"/>
      <c r="U104" s="144"/>
      <c r="V104" s="144"/>
      <c r="W104" s="144"/>
      <c r="X104" s="144"/>
      <c r="Y104" s="145"/>
    </row>
    <row r="105" spans="1:25" x14ac:dyDescent="0.2">
      <c r="A105" s="231" t="s">
        <v>63</v>
      </c>
      <c r="B105" s="116"/>
      <c r="C105" s="150">
        <f>SUM(C106)</f>
        <v>41100</v>
      </c>
      <c r="D105" s="150"/>
      <c r="E105" s="150"/>
      <c r="F105" s="150"/>
      <c r="G105" s="150"/>
      <c r="H105" s="150"/>
      <c r="I105" s="150">
        <f>SUM(I106)</f>
        <v>15600</v>
      </c>
      <c r="J105" s="150"/>
      <c r="K105" s="150"/>
      <c r="L105" s="150"/>
      <c r="M105" s="150"/>
      <c r="N105" s="150"/>
      <c r="O105" s="150"/>
      <c r="P105" s="150"/>
      <c r="Q105" s="150">
        <f>SUM(Q106)</f>
        <v>500</v>
      </c>
      <c r="R105" s="150"/>
      <c r="S105" s="150"/>
      <c r="T105" s="150"/>
      <c r="U105" s="150">
        <f>SUM(U106)</f>
        <v>25000</v>
      </c>
      <c r="V105" s="117"/>
      <c r="W105" s="117"/>
      <c r="X105" s="117"/>
      <c r="Y105" s="128"/>
    </row>
    <row r="106" spans="1:25" ht="25.5" x14ac:dyDescent="0.2">
      <c r="A106" s="129">
        <v>42</v>
      </c>
      <c r="B106" s="120" t="s">
        <v>53</v>
      </c>
      <c r="C106" s="143">
        <f>SUM(C107:C109)</f>
        <v>41100</v>
      </c>
      <c r="D106" s="143"/>
      <c r="E106" s="143"/>
      <c r="F106" s="143"/>
      <c r="G106" s="143"/>
      <c r="H106" s="143"/>
      <c r="I106" s="143">
        <f t="shared" ref="I106:Y106" si="53">SUM(I107:I109)</f>
        <v>15600</v>
      </c>
      <c r="J106" s="143"/>
      <c r="K106" s="143"/>
      <c r="L106" s="143"/>
      <c r="M106" s="143">
        <f t="shared" si="53"/>
        <v>0</v>
      </c>
      <c r="N106" s="143"/>
      <c r="O106" s="143"/>
      <c r="P106" s="143"/>
      <c r="Q106" s="143">
        <f t="shared" si="53"/>
        <v>500</v>
      </c>
      <c r="R106" s="143"/>
      <c r="S106" s="143"/>
      <c r="T106" s="143"/>
      <c r="U106" s="143">
        <f t="shared" si="53"/>
        <v>25000</v>
      </c>
      <c r="V106" s="143">
        <f t="shared" si="53"/>
        <v>0</v>
      </c>
      <c r="W106" s="143"/>
      <c r="X106" s="143">
        <f t="shared" si="53"/>
        <v>0</v>
      </c>
      <c r="Y106" s="143">
        <f t="shared" si="53"/>
        <v>0</v>
      </c>
    </row>
    <row r="107" spans="1:25" x14ac:dyDescent="0.2">
      <c r="A107" s="130">
        <v>422</v>
      </c>
      <c r="B107" s="9" t="s">
        <v>54</v>
      </c>
      <c r="C107" s="144">
        <v>5200</v>
      </c>
      <c r="D107" s="144"/>
      <c r="E107" s="144"/>
      <c r="F107" s="144"/>
      <c r="G107" s="144"/>
      <c r="H107" s="144"/>
      <c r="I107" s="144">
        <v>5200</v>
      </c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5"/>
    </row>
    <row r="108" spans="1:25" ht="25.5" x14ac:dyDescent="0.2">
      <c r="A108" s="215">
        <v>424</v>
      </c>
      <c r="B108" s="216" t="s">
        <v>60</v>
      </c>
      <c r="C108" s="217">
        <v>35500</v>
      </c>
      <c r="D108" s="217"/>
      <c r="E108" s="217"/>
      <c r="F108" s="217"/>
      <c r="G108" s="217"/>
      <c r="H108" s="217"/>
      <c r="I108" s="217">
        <v>10000</v>
      </c>
      <c r="J108" s="217"/>
      <c r="K108" s="217"/>
      <c r="L108" s="217"/>
      <c r="M108" s="217"/>
      <c r="N108" s="217"/>
      <c r="O108" s="217"/>
      <c r="P108" s="217"/>
      <c r="Q108" s="217">
        <v>500</v>
      </c>
      <c r="R108" s="217"/>
      <c r="S108" s="217"/>
      <c r="T108" s="217"/>
      <c r="U108" s="217">
        <v>25000</v>
      </c>
      <c r="V108" s="217"/>
      <c r="W108" s="217"/>
      <c r="X108" s="217"/>
      <c r="Y108" s="218"/>
    </row>
    <row r="109" spans="1:25" x14ac:dyDescent="0.2">
      <c r="A109" s="215">
        <v>426</v>
      </c>
      <c r="B109" s="216" t="s">
        <v>52</v>
      </c>
      <c r="C109" s="217">
        <v>400</v>
      </c>
      <c r="D109" s="217"/>
      <c r="E109" s="217"/>
      <c r="F109" s="217"/>
      <c r="G109" s="217"/>
      <c r="H109" s="217"/>
      <c r="I109" s="217">
        <v>400</v>
      </c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8"/>
    </row>
    <row r="110" spans="1:25" x14ac:dyDescent="0.2">
      <c r="A110" s="10"/>
      <c r="B110" s="12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</row>
    <row r="111" spans="1:25" x14ac:dyDescent="0.2">
      <c r="A111" s="14"/>
      <c r="B111" s="12"/>
      <c r="C111" s="258"/>
      <c r="D111" s="258"/>
      <c r="E111" s="258"/>
      <c r="F111" s="265"/>
      <c r="G111" s="265"/>
      <c r="H111" s="258"/>
      <c r="I111" s="258"/>
      <c r="J111" s="267"/>
      <c r="K111" s="258"/>
      <c r="L111" s="265"/>
      <c r="M111" s="258"/>
      <c r="N111" s="258"/>
      <c r="O111" s="258"/>
      <c r="P111" s="265"/>
      <c r="Q111" s="258"/>
      <c r="R111" s="258"/>
      <c r="S111" s="258"/>
      <c r="T111" s="258"/>
      <c r="U111" s="258"/>
      <c r="V111" s="258"/>
      <c r="W111" s="258"/>
      <c r="X111" s="258"/>
      <c r="Y111" s="258"/>
    </row>
    <row r="112" spans="1:25" ht="57.75" x14ac:dyDescent="0.2">
      <c r="A112" s="226" t="s">
        <v>0</v>
      </c>
      <c r="B112" s="227" t="s">
        <v>1</v>
      </c>
      <c r="C112" s="226" t="s">
        <v>61</v>
      </c>
      <c r="D112" s="226"/>
      <c r="E112" s="226"/>
      <c r="F112" s="226"/>
      <c r="G112" s="226"/>
      <c r="H112" s="226"/>
      <c r="I112" s="226" t="s">
        <v>2</v>
      </c>
      <c r="J112" s="226"/>
      <c r="K112" s="226"/>
      <c r="L112" s="226"/>
      <c r="M112" s="226" t="s">
        <v>3</v>
      </c>
      <c r="N112" s="226"/>
      <c r="O112" s="226"/>
      <c r="P112" s="226"/>
      <c r="Q112" s="226" t="s">
        <v>4</v>
      </c>
      <c r="R112" s="226"/>
      <c r="S112" s="226"/>
      <c r="T112" s="226"/>
      <c r="U112" s="226" t="s">
        <v>5</v>
      </c>
      <c r="V112" s="228" t="s">
        <v>6</v>
      </c>
      <c r="W112" s="226"/>
      <c r="X112" s="255" t="s">
        <v>7</v>
      </c>
      <c r="Y112" s="255" t="s">
        <v>8</v>
      </c>
    </row>
    <row r="113" spans="1:25" ht="27" customHeight="1" x14ac:dyDescent="0.2">
      <c r="A113" s="336" t="s">
        <v>55</v>
      </c>
      <c r="B113" s="337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23"/>
    </row>
    <row r="114" spans="1:25" x14ac:dyDescent="0.2">
      <c r="A114" s="338" t="s">
        <v>9</v>
      </c>
      <c r="B114" s="339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24"/>
    </row>
    <row r="115" spans="1:25" ht="25.5" x14ac:dyDescent="0.2">
      <c r="A115" s="125">
        <v>1024</v>
      </c>
      <c r="B115" s="6" t="s">
        <v>10</v>
      </c>
      <c r="C115" s="152">
        <f>SUM(C117,C129)</f>
        <v>241156</v>
      </c>
      <c r="D115" s="152"/>
      <c r="E115" s="152"/>
      <c r="F115" s="152"/>
      <c r="G115" s="152"/>
      <c r="H115" s="152"/>
      <c r="I115" s="152">
        <f>SUM(I117,I129)</f>
        <v>141146</v>
      </c>
      <c r="J115" s="152"/>
      <c r="K115" s="152"/>
      <c r="L115" s="152"/>
      <c r="M115" s="152">
        <f>SUM(M117,M129)</f>
        <v>100010</v>
      </c>
      <c r="N115" s="152"/>
      <c r="O115" s="152"/>
      <c r="P115" s="152"/>
      <c r="Q115" s="152"/>
      <c r="R115" s="152"/>
      <c r="S115" s="152"/>
      <c r="T115" s="152"/>
      <c r="U115" s="152"/>
      <c r="V115" s="152"/>
      <c r="W115" s="7"/>
      <c r="X115" s="7"/>
      <c r="Y115" s="126"/>
    </row>
    <row r="116" spans="1:25" x14ac:dyDescent="0.2">
      <c r="A116" s="334" t="s">
        <v>51</v>
      </c>
      <c r="B116" s="335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4"/>
    </row>
    <row r="117" spans="1:25" s="3" customFormat="1" ht="12.75" customHeight="1" x14ac:dyDescent="0.2">
      <c r="A117" s="231" t="s">
        <v>64</v>
      </c>
      <c r="B117" s="116"/>
      <c r="C117" s="150">
        <f>SUM(C118,C122,C127)</f>
        <v>240756</v>
      </c>
      <c r="D117" s="150"/>
      <c r="E117" s="150"/>
      <c r="F117" s="150"/>
      <c r="G117" s="150"/>
      <c r="H117" s="150"/>
      <c r="I117" s="150">
        <f>SUM(I118,I122,I127)</f>
        <v>141146</v>
      </c>
      <c r="J117" s="150"/>
      <c r="K117" s="150"/>
      <c r="L117" s="150"/>
      <c r="M117" s="150">
        <f>SUM(M122,M127)</f>
        <v>99610</v>
      </c>
      <c r="N117" s="150"/>
      <c r="O117" s="150"/>
      <c r="P117" s="150"/>
      <c r="Q117" s="150"/>
      <c r="R117" s="150"/>
      <c r="S117" s="150"/>
      <c r="T117" s="150"/>
      <c r="U117" s="150"/>
      <c r="V117" s="117"/>
      <c r="W117" s="117"/>
      <c r="X117" s="117"/>
      <c r="Y117" s="128"/>
    </row>
    <row r="118" spans="1:25" x14ac:dyDescent="0.2">
      <c r="A118" s="129">
        <v>31</v>
      </c>
      <c r="B118" s="8" t="s">
        <v>11</v>
      </c>
      <c r="C118" s="143">
        <f>SUM(C119:C121)</f>
        <v>130544</v>
      </c>
      <c r="D118" s="143"/>
      <c r="E118" s="143"/>
      <c r="F118" s="143"/>
      <c r="G118" s="143"/>
      <c r="H118" s="143"/>
      <c r="I118" s="143">
        <f t="shared" ref="I118:Y118" si="54">SUM(I119:I121)</f>
        <v>130544</v>
      </c>
      <c r="J118" s="143"/>
      <c r="K118" s="143"/>
      <c r="L118" s="143"/>
      <c r="M118" s="143">
        <f t="shared" si="54"/>
        <v>0</v>
      </c>
      <c r="N118" s="143"/>
      <c r="O118" s="143"/>
      <c r="P118" s="143"/>
      <c r="Q118" s="143">
        <f t="shared" si="54"/>
        <v>0</v>
      </c>
      <c r="R118" s="143"/>
      <c r="S118" s="143"/>
      <c r="T118" s="143"/>
      <c r="U118" s="143">
        <f t="shared" si="54"/>
        <v>0</v>
      </c>
      <c r="V118" s="143">
        <f t="shared" si="54"/>
        <v>0</v>
      </c>
      <c r="W118" s="143"/>
      <c r="X118" s="143">
        <f t="shared" si="54"/>
        <v>0</v>
      </c>
      <c r="Y118" s="143">
        <f t="shared" si="54"/>
        <v>0</v>
      </c>
    </row>
    <row r="119" spans="1:25" x14ac:dyDescent="0.2">
      <c r="A119" s="130">
        <v>311</v>
      </c>
      <c r="B119" s="9" t="s">
        <v>12</v>
      </c>
      <c r="C119" s="144">
        <v>104502</v>
      </c>
      <c r="D119" s="144"/>
      <c r="E119" s="144"/>
      <c r="F119" s="144"/>
      <c r="G119" s="144"/>
      <c r="H119" s="144"/>
      <c r="I119" s="144">
        <v>104502</v>
      </c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5"/>
    </row>
    <row r="120" spans="1:25" x14ac:dyDescent="0.2">
      <c r="A120" s="130">
        <v>312</v>
      </c>
      <c r="B120" s="9" t="s">
        <v>13</v>
      </c>
      <c r="C120" s="144">
        <v>8800</v>
      </c>
      <c r="D120" s="144"/>
      <c r="E120" s="144"/>
      <c r="F120" s="144"/>
      <c r="G120" s="144"/>
      <c r="H120" s="144"/>
      <c r="I120" s="144">
        <v>8800</v>
      </c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5"/>
    </row>
    <row r="121" spans="1:25" x14ac:dyDescent="0.2">
      <c r="A121" s="130">
        <v>313</v>
      </c>
      <c r="B121" s="9" t="s">
        <v>14</v>
      </c>
      <c r="C121" s="144">
        <v>17242</v>
      </c>
      <c r="D121" s="144"/>
      <c r="E121" s="144"/>
      <c r="F121" s="144"/>
      <c r="G121" s="144"/>
      <c r="H121" s="144"/>
      <c r="I121" s="144">
        <v>17242</v>
      </c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5"/>
    </row>
    <row r="122" spans="1:25" x14ac:dyDescent="0.2">
      <c r="A122" s="129">
        <v>32</v>
      </c>
      <c r="B122" s="8" t="s">
        <v>15</v>
      </c>
      <c r="C122" s="143">
        <f>SUM(C123:C126)</f>
        <v>106210</v>
      </c>
      <c r="D122" s="143"/>
      <c r="E122" s="143"/>
      <c r="F122" s="143"/>
      <c r="G122" s="143"/>
      <c r="H122" s="143"/>
      <c r="I122" s="143">
        <f t="shared" ref="I122:Y122" si="55">SUM(I123:I126)</f>
        <v>10602</v>
      </c>
      <c r="J122" s="143"/>
      <c r="K122" s="143"/>
      <c r="L122" s="143"/>
      <c r="M122" s="143">
        <f t="shared" si="55"/>
        <v>95608</v>
      </c>
      <c r="N122" s="143"/>
      <c r="O122" s="143"/>
      <c r="P122" s="143"/>
      <c r="Q122" s="143">
        <f t="shared" si="55"/>
        <v>0</v>
      </c>
      <c r="R122" s="143"/>
      <c r="S122" s="143"/>
      <c r="T122" s="143"/>
      <c r="U122" s="143">
        <f t="shared" si="55"/>
        <v>0</v>
      </c>
      <c r="V122" s="143">
        <f t="shared" si="55"/>
        <v>0</v>
      </c>
      <c r="W122" s="143"/>
      <c r="X122" s="143">
        <f t="shared" si="55"/>
        <v>0</v>
      </c>
      <c r="Y122" s="143">
        <f t="shared" si="55"/>
        <v>0</v>
      </c>
    </row>
    <row r="123" spans="1:25" x14ac:dyDescent="0.2">
      <c r="A123" s="130">
        <v>321</v>
      </c>
      <c r="B123" s="9" t="s">
        <v>16</v>
      </c>
      <c r="C123" s="144">
        <v>16090</v>
      </c>
      <c r="D123" s="144"/>
      <c r="E123" s="144"/>
      <c r="F123" s="144"/>
      <c r="G123" s="144"/>
      <c r="H123" s="144"/>
      <c r="I123" s="144">
        <v>10602</v>
      </c>
      <c r="J123" s="144"/>
      <c r="K123" s="144"/>
      <c r="L123" s="144"/>
      <c r="M123" s="144">
        <v>5488</v>
      </c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5"/>
    </row>
    <row r="124" spans="1:25" x14ac:dyDescent="0.2">
      <c r="A124" s="130">
        <v>322</v>
      </c>
      <c r="B124" s="9" t="s">
        <v>17</v>
      </c>
      <c r="C124" s="144">
        <v>17140</v>
      </c>
      <c r="D124" s="144"/>
      <c r="E124" s="144"/>
      <c r="F124" s="144"/>
      <c r="G124" s="144"/>
      <c r="H124" s="144"/>
      <c r="I124" s="144"/>
      <c r="J124" s="144"/>
      <c r="K124" s="144"/>
      <c r="L124" s="144"/>
      <c r="M124" s="144">
        <v>17140</v>
      </c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5"/>
    </row>
    <row r="125" spans="1:25" x14ac:dyDescent="0.2">
      <c r="A125" s="130">
        <v>323</v>
      </c>
      <c r="B125" s="9" t="s">
        <v>18</v>
      </c>
      <c r="C125" s="144">
        <v>68080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>
        <v>68080</v>
      </c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5"/>
    </row>
    <row r="126" spans="1:25" x14ac:dyDescent="0.2">
      <c r="A126" s="131">
        <v>329</v>
      </c>
      <c r="B126" s="258" t="s">
        <v>62</v>
      </c>
      <c r="C126" s="85">
        <v>4900</v>
      </c>
      <c r="D126" s="85"/>
      <c r="E126" s="85"/>
      <c r="F126" s="85"/>
      <c r="G126" s="85"/>
      <c r="H126" s="85"/>
      <c r="I126" s="144"/>
      <c r="J126" s="144"/>
      <c r="K126" s="144"/>
      <c r="L126" s="144"/>
      <c r="M126" s="144">
        <v>4900</v>
      </c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5"/>
    </row>
    <row r="127" spans="1:25" x14ac:dyDescent="0.2">
      <c r="A127" s="129">
        <v>34</v>
      </c>
      <c r="B127" s="8" t="s">
        <v>19</v>
      </c>
      <c r="C127" s="143">
        <f>SUM(C128)</f>
        <v>4002</v>
      </c>
      <c r="D127" s="143"/>
      <c r="E127" s="143"/>
      <c r="F127" s="143"/>
      <c r="G127" s="143"/>
      <c r="H127" s="143"/>
      <c r="I127" s="143">
        <f t="shared" ref="I127:Y127" si="56">SUM(I128)</f>
        <v>0</v>
      </c>
      <c r="J127" s="143"/>
      <c r="K127" s="143"/>
      <c r="L127" s="143"/>
      <c r="M127" s="143">
        <f t="shared" si="56"/>
        <v>4002</v>
      </c>
      <c r="N127" s="143"/>
      <c r="O127" s="143"/>
      <c r="P127" s="143"/>
      <c r="Q127" s="143">
        <f t="shared" si="56"/>
        <v>0</v>
      </c>
      <c r="R127" s="143"/>
      <c r="S127" s="143"/>
      <c r="T127" s="143"/>
      <c r="U127" s="143">
        <f t="shared" si="56"/>
        <v>0</v>
      </c>
      <c r="V127" s="143">
        <f t="shared" si="56"/>
        <v>0</v>
      </c>
      <c r="W127" s="143"/>
      <c r="X127" s="143">
        <f t="shared" si="56"/>
        <v>0</v>
      </c>
      <c r="Y127" s="143">
        <f t="shared" si="56"/>
        <v>0</v>
      </c>
    </row>
    <row r="128" spans="1:25" x14ac:dyDescent="0.2">
      <c r="A128" s="130">
        <v>343</v>
      </c>
      <c r="B128" s="9" t="s">
        <v>20</v>
      </c>
      <c r="C128" s="144">
        <v>4002</v>
      </c>
      <c r="D128" s="144"/>
      <c r="E128" s="144"/>
      <c r="F128" s="144"/>
      <c r="G128" s="144"/>
      <c r="H128" s="144"/>
      <c r="I128" s="144"/>
      <c r="J128" s="144"/>
      <c r="K128" s="144"/>
      <c r="L128" s="144"/>
      <c r="M128" s="144">
        <v>4002</v>
      </c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5"/>
    </row>
    <row r="129" spans="1:25" x14ac:dyDescent="0.2">
      <c r="A129" s="231" t="s">
        <v>65</v>
      </c>
      <c r="B129" s="116"/>
      <c r="C129" s="150">
        <f>SUM(C130)</f>
        <v>400</v>
      </c>
      <c r="D129" s="150"/>
      <c r="E129" s="150"/>
      <c r="F129" s="150"/>
      <c r="G129" s="150"/>
      <c r="H129" s="150"/>
      <c r="I129" s="150">
        <f>SUM(I127:I128,I130)</f>
        <v>0</v>
      </c>
      <c r="J129" s="150"/>
      <c r="K129" s="150"/>
      <c r="L129" s="150"/>
      <c r="M129" s="150">
        <f>SUM(M130)</f>
        <v>400</v>
      </c>
      <c r="N129" s="150"/>
      <c r="O129" s="150"/>
      <c r="P129" s="150"/>
      <c r="Q129" s="150"/>
      <c r="R129" s="150"/>
      <c r="S129" s="150"/>
      <c r="T129" s="150"/>
      <c r="U129" s="150"/>
      <c r="V129" s="117"/>
      <c r="W129" s="117"/>
      <c r="X129" s="117"/>
      <c r="Y129" s="128"/>
    </row>
    <row r="130" spans="1:25" ht="25.5" x14ac:dyDescent="0.2">
      <c r="A130" s="129">
        <v>42</v>
      </c>
      <c r="B130" s="120" t="s">
        <v>53</v>
      </c>
      <c r="C130" s="143">
        <f>SUM(C131)</f>
        <v>400</v>
      </c>
      <c r="D130" s="143"/>
      <c r="E130" s="143"/>
      <c r="F130" s="143"/>
      <c r="G130" s="143"/>
      <c r="H130" s="143"/>
      <c r="I130" s="143">
        <f t="shared" ref="I130:Y130" si="57">SUM(I131)</f>
        <v>0</v>
      </c>
      <c r="J130" s="143"/>
      <c r="K130" s="143"/>
      <c r="L130" s="143"/>
      <c r="M130" s="143">
        <v>400</v>
      </c>
      <c r="N130" s="143"/>
      <c r="O130" s="143"/>
      <c r="P130" s="143"/>
      <c r="Q130" s="143">
        <f t="shared" si="57"/>
        <v>0</v>
      </c>
      <c r="R130" s="143"/>
      <c r="S130" s="143"/>
      <c r="T130" s="143"/>
      <c r="U130" s="143">
        <f t="shared" si="57"/>
        <v>0</v>
      </c>
      <c r="V130" s="143">
        <f t="shared" si="57"/>
        <v>0</v>
      </c>
      <c r="W130" s="143"/>
      <c r="X130" s="143">
        <f t="shared" si="57"/>
        <v>0</v>
      </c>
      <c r="Y130" s="143">
        <f t="shared" si="57"/>
        <v>0</v>
      </c>
    </row>
    <row r="131" spans="1:25" x14ac:dyDescent="0.2">
      <c r="A131" s="130">
        <v>426</v>
      </c>
      <c r="B131" s="9" t="s">
        <v>52</v>
      </c>
      <c r="C131" s="144">
        <v>400</v>
      </c>
      <c r="D131" s="144"/>
      <c r="E131" s="144"/>
      <c r="F131" s="144"/>
      <c r="G131" s="144"/>
      <c r="H131" s="144"/>
      <c r="I131" s="144"/>
      <c r="J131" s="144"/>
      <c r="K131" s="144"/>
      <c r="L131" s="144"/>
      <c r="M131" s="144">
        <v>400</v>
      </c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5"/>
    </row>
    <row r="132" spans="1:25" ht="25.5" x14ac:dyDescent="0.2">
      <c r="A132" s="125">
        <v>1026</v>
      </c>
      <c r="B132" s="6" t="s">
        <v>56</v>
      </c>
      <c r="C132" s="152">
        <f>SUM(C134,C147)</f>
        <v>409854</v>
      </c>
      <c r="D132" s="152"/>
      <c r="E132" s="152"/>
      <c r="F132" s="152"/>
      <c r="G132" s="152"/>
      <c r="H132" s="152"/>
      <c r="I132" s="152">
        <f>SUM(I134,I147)</f>
        <v>368854</v>
      </c>
      <c r="J132" s="152"/>
      <c r="K132" s="152"/>
      <c r="L132" s="152"/>
      <c r="M132" s="152"/>
      <c r="N132" s="152"/>
      <c r="O132" s="152"/>
      <c r="P132" s="152"/>
      <c r="Q132" s="152">
        <f>SUM(Q134,Q147)</f>
        <v>16000</v>
      </c>
      <c r="R132" s="152"/>
      <c r="S132" s="152"/>
      <c r="T132" s="152"/>
      <c r="U132" s="152">
        <f>SUM(U134,U147)</f>
        <v>25000</v>
      </c>
      <c r="V132" s="152"/>
      <c r="W132" s="152"/>
      <c r="X132" s="152"/>
      <c r="Y132" s="153"/>
    </row>
    <row r="133" spans="1:25" x14ac:dyDescent="0.2">
      <c r="A133" s="334" t="s">
        <v>57</v>
      </c>
      <c r="B133" s="335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20"/>
    </row>
    <row r="134" spans="1:25" x14ac:dyDescent="0.2">
      <c r="A134" s="231" t="s">
        <v>58</v>
      </c>
      <c r="B134" s="116"/>
      <c r="C134" s="150">
        <f>SUM(C135,C139,C145)</f>
        <v>368754</v>
      </c>
      <c r="D134" s="150"/>
      <c r="E134" s="150"/>
      <c r="F134" s="150"/>
      <c r="G134" s="150"/>
      <c r="H134" s="150"/>
      <c r="I134" s="150">
        <f>SUM(I135,I139,I145)</f>
        <v>353254</v>
      </c>
      <c r="J134" s="150"/>
      <c r="K134" s="150"/>
      <c r="L134" s="150"/>
      <c r="M134" s="150"/>
      <c r="N134" s="150"/>
      <c r="O134" s="150"/>
      <c r="P134" s="150"/>
      <c r="Q134" s="150">
        <f>SUM(Q139)</f>
        <v>15500</v>
      </c>
      <c r="R134" s="150"/>
      <c r="S134" s="150"/>
      <c r="T134" s="150"/>
      <c r="U134" s="150">
        <f>SUM(U145)</f>
        <v>0</v>
      </c>
      <c r="V134" s="150"/>
      <c r="W134" s="150"/>
      <c r="X134" s="150"/>
      <c r="Y134" s="151"/>
    </row>
    <row r="135" spans="1:25" x14ac:dyDescent="0.2">
      <c r="A135" s="129">
        <v>31</v>
      </c>
      <c r="B135" s="8" t="s">
        <v>11</v>
      </c>
      <c r="C135" s="143">
        <f>SUM(C136:C138)</f>
        <v>273473</v>
      </c>
      <c r="D135" s="143"/>
      <c r="E135" s="143"/>
      <c r="F135" s="143"/>
      <c r="G135" s="143"/>
      <c r="H135" s="143"/>
      <c r="I135" s="143">
        <f t="shared" ref="I135:Y135" si="58">SUM(I136:I138)</f>
        <v>273473</v>
      </c>
      <c r="J135" s="143"/>
      <c r="K135" s="143"/>
      <c r="L135" s="143"/>
      <c r="M135" s="143">
        <f t="shared" si="58"/>
        <v>0</v>
      </c>
      <c r="N135" s="143"/>
      <c r="O135" s="143"/>
      <c r="P135" s="143"/>
      <c r="Q135" s="143">
        <f t="shared" si="58"/>
        <v>0</v>
      </c>
      <c r="R135" s="143"/>
      <c r="S135" s="143"/>
      <c r="T135" s="143"/>
      <c r="U135" s="143">
        <f t="shared" si="58"/>
        <v>0</v>
      </c>
      <c r="V135" s="143">
        <f t="shared" si="58"/>
        <v>0</v>
      </c>
      <c r="W135" s="143"/>
      <c r="X135" s="143">
        <f t="shared" si="58"/>
        <v>0</v>
      </c>
      <c r="Y135" s="143">
        <f t="shared" si="58"/>
        <v>0</v>
      </c>
    </row>
    <row r="136" spans="1:25" x14ac:dyDescent="0.2">
      <c r="A136" s="130">
        <v>311</v>
      </c>
      <c r="B136" s="9" t="s">
        <v>12</v>
      </c>
      <c r="C136" s="144">
        <v>217917</v>
      </c>
      <c r="D136" s="144"/>
      <c r="E136" s="144"/>
      <c r="F136" s="144"/>
      <c r="G136" s="144"/>
      <c r="H136" s="144"/>
      <c r="I136" s="144">
        <v>217917</v>
      </c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5"/>
    </row>
    <row r="137" spans="1:25" x14ac:dyDescent="0.2">
      <c r="A137" s="130">
        <v>312</v>
      </c>
      <c r="B137" s="9" t="s">
        <v>13</v>
      </c>
      <c r="C137" s="144">
        <v>19600</v>
      </c>
      <c r="D137" s="144"/>
      <c r="E137" s="144"/>
      <c r="F137" s="144"/>
      <c r="G137" s="144"/>
      <c r="H137" s="144"/>
      <c r="I137" s="144">
        <v>19600</v>
      </c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5"/>
    </row>
    <row r="138" spans="1:25" x14ac:dyDescent="0.2">
      <c r="A138" s="130">
        <v>313</v>
      </c>
      <c r="B138" s="9" t="s">
        <v>14</v>
      </c>
      <c r="C138" s="144">
        <v>35956</v>
      </c>
      <c r="D138" s="144"/>
      <c r="E138" s="144"/>
      <c r="F138" s="144"/>
      <c r="G138" s="144"/>
      <c r="H138" s="144"/>
      <c r="I138" s="144">
        <v>35956</v>
      </c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5"/>
    </row>
    <row r="139" spans="1:25" x14ac:dyDescent="0.2">
      <c r="A139" s="129">
        <v>32</v>
      </c>
      <c r="B139" s="8" t="s">
        <v>15</v>
      </c>
      <c r="C139" s="143">
        <f>SUM(C140:C144)</f>
        <v>94080</v>
      </c>
      <c r="D139" s="143"/>
      <c r="E139" s="143"/>
      <c r="F139" s="143"/>
      <c r="G139" s="143"/>
      <c r="H139" s="143"/>
      <c r="I139" s="143">
        <f t="shared" ref="I139:Y139" si="59">SUM(I140:I144)</f>
        <v>78580</v>
      </c>
      <c r="J139" s="143"/>
      <c r="K139" s="143"/>
      <c r="L139" s="143"/>
      <c r="M139" s="143">
        <f t="shared" si="59"/>
        <v>0</v>
      </c>
      <c r="N139" s="143"/>
      <c r="O139" s="143"/>
      <c r="P139" s="143"/>
      <c r="Q139" s="143">
        <f t="shared" si="59"/>
        <v>15500</v>
      </c>
      <c r="R139" s="143"/>
      <c r="S139" s="143"/>
      <c r="T139" s="143"/>
      <c r="U139" s="143">
        <f t="shared" si="59"/>
        <v>0</v>
      </c>
      <c r="V139" s="143">
        <f t="shared" si="59"/>
        <v>0</v>
      </c>
      <c r="W139" s="143"/>
      <c r="X139" s="143">
        <f t="shared" si="59"/>
        <v>0</v>
      </c>
      <c r="Y139" s="143">
        <f t="shared" si="59"/>
        <v>0</v>
      </c>
    </row>
    <row r="140" spans="1:25" x14ac:dyDescent="0.2">
      <c r="A140" s="130">
        <v>321</v>
      </c>
      <c r="B140" s="9" t="s">
        <v>16</v>
      </c>
      <c r="C140" s="144">
        <v>26276</v>
      </c>
      <c r="D140" s="144"/>
      <c r="E140" s="144"/>
      <c r="F140" s="144"/>
      <c r="G140" s="144"/>
      <c r="H140" s="144"/>
      <c r="I140" s="144">
        <v>21276</v>
      </c>
      <c r="J140" s="144"/>
      <c r="K140" s="144"/>
      <c r="L140" s="144"/>
      <c r="M140" s="144"/>
      <c r="N140" s="144"/>
      <c r="O140" s="144"/>
      <c r="P140" s="144"/>
      <c r="Q140" s="144">
        <v>5000</v>
      </c>
      <c r="R140" s="144"/>
      <c r="S140" s="144"/>
      <c r="T140" s="144"/>
      <c r="U140" s="144"/>
      <c r="V140" s="144"/>
      <c r="W140" s="144"/>
      <c r="X140" s="144"/>
      <c r="Y140" s="145"/>
    </row>
    <row r="141" spans="1:25" x14ac:dyDescent="0.2">
      <c r="A141" s="130">
        <v>322</v>
      </c>
      <c r="B141" s="9" t="s">
        <v>17</v>
      </c>
      <c r="C141" s="144">
        <v>31494</v>
      </c>
      <c r="D141" s="144"/>
      <c r="E141" s="144"/>
      <c r="F141" s="144"/>
      <c r="G141" s="144"/>
      <c r="H141" s="144"/>
      <c r="I141" s="144">
        <v>27494</v>
      </c>
      <c r="J141" s="144"/>
      <c r="K141" s="144"/>
      <c r="L141" s="144"/>
      <c r="M141" s="144"/>
      <c r="N141" s="144"/>
      <c r="O141" s="144"/>
      <c r="P141" s="144"/>
      <c r="Q141" s="144">
        <v>4000</v>
      </c>
      <c r="R141" s="144"/>
      <c r="S141" s="144"/>
      <c r="T141" s="144"/>
      <c r="U141" s="144"/>
      <c r="V141" s="144"/>
      <c r="W141" s="144"/>
      <c r="X141" s="144"/>
      <c r="Y141" s="145"/>
    </row>
    <row r="142" spans="1:25" x14ac:dyDescent="0.2">
      <c r="A142" s="130">
        <v>323</v>
      </c>
      <c r="B142" s="9" t="s">
        <v>18</v>
      </c>
      <c r="C142" s="144">
        <v>29380</v>
      </c>
      <c r="D142" s="144"/>
      <c r="E142" s="144"/>
      <c r="F142" s="144"/>
      <c r="G142" s="144"/>
      <c r="H142" s="144"/>
      <c r="I142" s="144">
        <v>26380</v>
      </c>
      <c r="J142" s="144"/>
      <c r="K142" s="144"/>
      <c r="L142" s="144"/>
      <c r="M142" s="144"/>
      <c r="N142" s="144"/>
      <c r="O142" s="144"/>
      <c r="P142" s="144"/>
      <c r="Q142" s="144">
        <v>3000</v>
      </c>
      <c r="R142" s="144"/>
      <c r="S142" s="144"/>
      <c r="T142" s="144"/>
      <c r="U142" s="144"/>
      <c r="V142" s="144"/>
      <c r="W142" s="144"/>
      <c r="X142" s="144"/>
      <c r="Y142" s="145"/>
    </row>
    <row r="143" spans="1:25" ht="14.25" customHeight="1" x14ac:dyDescent="0.2">
      <c r="A143" s="131">
        <v>324</v>
      </c>
      <c r="B143" s="12" t="s">
        <v>59</v>
      </c>
      <c r="C143" s="85">
        <v>1500</v>
      </c>
      <c r="D143" s="85"/>
      <c r="E143" s="85"/>
      <c r="F143" s="85"/>
      <c r="G143" s="85"/>
      <c r="H143" s="85"/>
      <c r="I143" s="144">
        <v>0</v>
      </c>
      <c r="J143" s="144"/>
      <c r="K143" s="144"/>
      <c r="L143" s="144"/>
      <c r="M143" s="144"/>
      <c r="N143" s="144"/>
      <c r="O143" s="144"/>
      <c r="P143" s="144"/>
      <c r="Q143" s="144">
        <v>1500</v>
      </c>
      <c r="R143" s="144"/>
      <c r="S143" s="144"/>
      <c r="T143" s="144"/>
      <c r="U143" s="144"/>
      <c r="V143" s="144"/>
      <c r="W143" s="144"/>
      <c r="X143" s="144"/>
      <c r="Y143" s="145"/>
    </row>
    <row r="144" spans="1:25" x14ac:dyDescent="0.2">
      <c r="A144" s="131">
        <v>329</v>
      </c>
      <c r="B144" s="258" t="s">
        <v>62</v>
      </c>
      <c r="C144" s="85">
        <v>5430</v>
      </c>
      <c r="D144" s="85"/>
      <c r="E144" s="85"/>
      <c r="F144" s="85"/>
      <c r="G144" s="85"/>
      <c r="H144" s="85"/>
      <c r="I144" s="144">
        <v>3430</v>
      </c>
      <c r="J144" s="144"/>
      <c r="K144" s="144"/>
      <c r="L144" s="144"/>
      <c r="M144" s="143"/>
      <c r="N144" s="143"/>
      <c r="O144" s="143"/>
      <c r="P144" s="143"/>
      <c r="Q144" s="144">
        <v>2000</v>
      </c>
      <c r="R144" s="144"/>
      <c r="S144" s="144"/>
      <c r="T144" s="144"/>
      <c r="U144" s="143"/>
      <c r="V144" s="143"/>
      <c r="W144" s="143"/>
      <c r="X144" s="143"/>
      <c r="Y144" s="147"/>
    </row>
    <row r="145" spans="1:25" x14ac:dyDescent="0.2">
      <c r="A145" s="129">
        <v>34</v>
      </c>
      <c r="B145" s="8" t="s">
        <v>19</v>
      </c>
      <c r="C145" s="143">
        <f>SUM(C146)</f>
        <v>1201</v>
      </c>
      <c r="D145" s="143"/>
      <c r="E145" s="143"/>
      <c r="F145" s="143"/>
      <c r="G145" s="143"/>
      <c r="H145" s="143"/>
      <c r="I145" s="143">
        <f t="shared" ref="I145:Y145" si="60">SUM(I146)</f>
        <v>1201</v>
      </c>
      <c r="J145" s="143"/>
      <c r="K145" s="143"/>
      <c r="L145" s="143"/>
      <c r="M145" s="143">
        <f t="shared" si="60"/>
        <v>0</v>
      </c>
      <c r="N145" s="143"/>
      <c r="O145" s="143"/>
      <c r="P145" s="143"/>
      <c r="Q145" s="143">
        <f t="shared" si="60"/>
        <v>0</v>
      </c>
      <c r="R145" s="143"/>
      <c r="S145" s="143"/>
      <c r="T145" s="143"/>
      <c r="U145" s="143">
        <f t="shared" si="60"/>
        <v>0</v>
      </c>
      <c r="V145" s="143">
        <f t="shared" si="60"/>
        <v>0</v>
      </c>
      <c r="W145" s="143"/>
      <c r="X145" s="143">
        <f t="shared" si="60"/>
        <v>0</v>
      </c>
      <c r="Y145" s="143">
        <f t="shared" si="60"/>
        <v>0</v>
      </c>
    </row>
    <row r="146" spans="1:25" x14ac:dyDescent="0.2">
      <c r="A146" s="130">
        <v>343</v>
      </c>
      <c r="B146" s="9" t="s">
        <v>20</v>
      </c>
      <c r="C146" s="144">
        <v>1201</v>
      </c>
      <c r="D146" s="144"/>
      <c r="E146" s="144"/>
      <c r="F146" s="144"/>
      <c r="G146" s="144"/>
      <c r="H146" s="144"/>
      <c r="I146" s="144">
        <v>1201</v>
      </c>
      <c r="J146" s="144"/>
      <c r="K146" s="144"/>
      <c r="L146" s="144"/>
      <c r="M146" s="144"/>
      <c r="N146" s="144"/>
      <c r="O146" s="144"/>
      <c r="P146" s="144"/>
      <c r="Q146" s="144">
        <v>0</v>
      </c>
      <c r="R146" s="144"/>
      <c r="S146" s="144"/>
      <c r="T146" s="144"/>
      <c r="U146" s="144"/>
      <c r="V146" s="144"/>
      <c r="W146" s="144"/>
      <c r="X146" s="144"/>
      <c r="Y146" s="145"/>
    </row>
    <row r="147" spans="1:25" x14ac:dyDescent="0.2">
      <c r="A147" s="231" t="s">
        <v>63</v>
      </c>
      <c r="B147" s="116"/>
      <c r="C147" s="150">
        <f>SUM(C148)</f>
        <v>41100</v>
      </c>
      <c r="D147" s="150"/>
      <c r="E147" s="150"/>
      <c r="F147" s="150"/>
      <c r="G147" s="150"/>
      <c r="H147" s="150"/>
      <c r="I147" s="150">
        <f>SUM(I148)</f>
        <v>15600</v>
      </c>
      <c r="J147" s="150"/>
      <c r="K147" s="150"/>
      <c r="L147" s="150"/>
      <c r="M147" s="150"/>
      <c r="N147" s="150"/>
      <c r="O147" s="150"/>
      <c r="P147" s="150"/>
      <c r="Q147" s="150">
        <f>SUM(Q148)</f>
        <v>500</v>
      </c>
      <c r="R147" s="150"/>
      <c r="S147" s="150"/>
      <c r="T147" s="150"/>
      <c r="U147" s="150">
        <f>SUM(U148)</f>
        <v>25000</v>
      </c>
      <c r="V147" s="117"/>
      <c r="W147" s="117"/>
      <c r="X147" s="117"/>
      <c r="Y147" s="128"/>
    </row>
    <row r="148" spans="1:25" ht="25.5" x14ac:dyDescent="0.2">
      <c r="A148" s="129">
        <v>42</v>
      </c>
      <c r="B148" s="120" t="s">
        <v>53</v>
      </c>
      <c r="C148" s="143">
        <f>SUM(C149:C151)</f>
        <v>41100</v>
      </c>
      <c r="D148" s="143"/>
      <c r="E148" s="143"/>
      <c r="F148" s="143"/>
      <c r="G148" s="143"/>
      <c r="H148" s="143"/>
      <c r="I148" s="143">
        <f t="shared" ref="I148:Y148" si="61">SUM(I149:I151)</f>
        <v>15600</v>
      </c>
      <c r="J148" s="143"/>
      <c r="K148" s="143"/>
      <c r="L148" s="143"/>
      <c r="M148" s="143">
        <f t="shared" si="61"/>
        <v>0</v>
      </c>
      <c r="N148" s="143"/>
      <c r="O148" s="143"/>
      <c r="P148" s="143"/>
      <c r="Q148" s="143">
        <f t="shared" si="61"/>
        <v>500</v>
      </c>
      <c r="R148" s="143"/>
      <c r="S148" s="143"/>
      <c r="T148" s="143"/>
      <c r="U148" s="143">
        <f t="shared" si="61"/>
        <v>25000</v>
      </c>
      <c r="V148" s="143">
        <f t="shared" si="61"/>
        <v>0</v>
      </c>
      <c r="W148" s="143"/>
      <c r="X148" s="143">
        <f t="shared" si="61"/>
        <v>0</v>
      </c>
      <c r="Y148" s="143">
        <f t="shared" si="61"/>
        <v>0</v>
      </c>
    </row>
    <row r="149" spans="1:25" x14ac:dyDescent="0.2">
      <c r="A149" s="130">
        <v>422</v>
      </c>
      <c r="B149" s="9" t="s">
        <v>54</v>
      </c>
      <c r="C149" s="144">
        <v>5200</v>
      </c>
      <c r="D149" s="144"/>
      <c r="E149" s="144"/>
      <c r="F149" s="144"/>
      <c r="G149" s="144"/>
      <c r="H149" s="144"/>
      <c r="I149" s="144">
        <v>5200</v>
      </c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5"/>
    </row>
    <row r="150" spans="1:25" ht="25.5" x14ac:dyDescent="0.2">
      <c r="A150" s="221">
        <v>424</v>
      </c>
      <c r="B150" s="9" t="s">
        <v>60</v>
      </c>
      <c r="C150" s="144">
        <v>35500</v>
      </c>
      <c r="D150" s="144"/>
      <c r="E150" s="144"/>
      <c r="F150" s="144"/>
      <c r="G150" s="144"/>
      <c r="H150" s="144"/>
      <c r="I150" s="144">
        <v>10000</v>
      </c>
      <c r="J150" s="144"/>
      <c r="K150" s="144"/>
      <c r="L150" s="144"/>
      <c r="M150" s="144"/>
      <c r="N150" s="144"/>
      <c r="O150" s="144"/>
      <c r="P150" s="144"/>
      <c r="Q150" s="144">
        <v>500</v>
      </c>
      <c r="R150" s="144"/>
      <c r="S150" s="144"/>
      <c r="T150" s="144"/>
      <c r="U150" s="144">
        <v>25000</v>
      </c>
      <c r="V150" s="144"/>
      <c r="W150" s="144"/>
      <c r="X150" s="144"/>
      <c r="Y150" s="144"/>
    </row>
    <row r="151" spans="1:25" x14ac:dyDescent="0.2">
      <c r="A151" s="154">
        <v>426</v>
      </c>
      <c r="B151" s="155" t="s">
        <v>52</v>
      </c>
      <c r="C151" s="156">
        <v>400</v>
      </c>
      <c r="D151" s="156"/>
      <c r="E151" s="156"/>
      <c r="F151" s="156"/>
      <c r="G151" s="156"/>
      <c r="H151" s="156"/>
      <c r="I151" s="156">
        <v>400</v>
      </c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7"/>
    </row>
    <row r="152" spans="1:25" x14ac:dyDescent="0.2">
      <c r="A152" s="14"/>
      <c r="B152" s="12"/>
      <c r="C152" s="258"/>
      <c r="D152" s="258"/>
      <c r="E152" s="258"/>
      <c r="F152" s="265"/>
      <c r="G152" s="265"/>
      <c r="H152" s="258"/>
      <c r="I152" s="258"/>
      <c r="J152" s="267"/>
      <c r="K152" s="258"/>
      <c r="L152" s="265"/>
      <c r="M152" s="258"/>
      <c r="N152" s="258"/>
      <c r="O152" s="258"/>
      <c r="P152" s="265"/>
      <c r="Q152" s="258"/>
      <c r="R152" s="258"/>
      <c r="S152" s="258"/>
      <c r="T152" s="258"/>
      <c r="U152" s="258"/>
      <c r="V152" s="258"/>
      <c r="W152" s="258"/>
      <c r="X152" s="258"/>
      <c r="Y152" s="258"/>
    </row>
    <row r="153" spans="1:25" x14ac:dyDescent="0.2">
      <c r="A153" s="14"/>
      <c r="B153" s="12"/>
      <c r="C153" s="258"/>
      <c r="D153" s="258"/>
      <c r="E153" s="258"/>
      <c r="F153" s="265"/>
      <c r="G153" s="265"/>
      <c r="H153" s="258"/>
      <c r="I153" s="258"/>
      <c r="J153" s="267"/>
      <c r="K153" s="258"/>
      <c r="L153" s="265"/>
      <c r="M153" s="258"/>
      <c r="N153" s="258"/>
      <c r="O153" s="258"/>
      <c r="P153" s="265"/>
      <c r="Q153" s="258"/>
      <c r="R153" s="258"/>
      <c r="S153" s="258"/>
      <c r="T153" s="258"/>
      <c r="U153" s="258"/>
      <c r="V153" s="258"/>
      <c r="W153" s="258"/>
      <c r="X153" s="258"/>
      <c r="Y153" s="258"/>
    </row>
    <row r="154" spans="1:25" x14ac:dyDescent="0.2">
      <c r="A154" s="14"/>
      <c r="B154" s="12"/>
      <c r="C154" s="258"/>
      <c r="D154" s="258"/>
      <c r="E154" s="258"/>
      <c r="F154" s="265"/>
      <c r="G154" s="265"/>
      <c r="H154" s="258"/>
      <c r="I154" s="258"/>
      <c r="J154" s="267"/>
      <c r="K154" s="258"/>
      <c r="L154" s="265"/>
      <c r="M154" s="258"/>
      <c r="N154" s="258"/>
      <c r="O154" s="258"/>
      <c r="P154" s="265"/>
      <c r="Q154" s="258"/>
      <c r="R154" s="258"/>
      <c r="S154" s="258"/>
      <c r="T154" s="258"/>
      <c r="U154" s="258"/>
      <c r="V154" s="258"/>
      <c r="W154" s="258"/>
      <c r="X154" s="258"/>
      <c r="Y154" s="258"/>
    </row>
  </sheetData>
  <mergeCells count="14">
    <mergeCell ref="A34:B34"/>
    <mergeCell ref="A5:Y5"/>
    <mergeCell ref="A7:Y7"/>
    <mergeCell ref="A10:B10"/>
    <mergeCell ref="A11:B11"/>
    <mergeCell ref="A13:B13"/>
    <mergeCell ref="A116:B116"/>
    <mergeCell ref="A133:B133"/>
    <mergeCell ref="A71:B71"/>
    <mergeCell ref="A72:B72"/>
    <mergeCell ref="A74:B74"/>
    <mergeCell ref="A91:B91"/>
    <mergeCell ref="A113:B113"/>
    <mergeCell ref="A114:B1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4.izmjene OPĆI DIO-ispravak</vt:lpstr>
      <vt:lpstr>4. Izmjene - PRIHODI</vt:lpstr>
      <vt:lpstr>4. Izmjene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2022-08-23T12:35:59Z</cp:lastPrinted>
  <dcterms:created xsi:type="dcterms:W3CDTF">2020-11-10T10:50:21Z</dcterms:created>
  <dcterms:modified xsi:type="dcterms:W3CDTF">2022-08-23T12:41:08Z</dcterms:modified>
</cp:coreProperties>
</file>