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i dokumenti\Documents\PRORAČUNSKO - ogledni primjerci\"/>
    </mc:Choice>
  </mc:AlternateContent>
  <xr:revisionPtr revIDLastSave="0" documentId="13_ncr:1_{7EE28285-6CCF-4314-A6CB-92AE319323FA}" xr6:coauthVersionLast="47" xr6:coauthVersionMax="47" xr10:uidLastSave="{00000000-0000-0000-0000-000000000000}"/>
  <bookViews>
    <workbookView xWindow="-120" yWindow="-120" windowWidth="29040" windowHeight="15840" activeTab="2" xr2:uid="{23C4FF89-E0C8-423A-BE90-8BC6CB0D2B51}"/>
  </bookViews>
  <sheets>
    <sheet name="3. Izmjene - OPĆI DIO" sheetId="5" r:id="rId1"/>
    <sheet name="3. Izmjene - PRIHODI" sheetId="6" r:id="rId2"/>
    <sheet name="3. Izmjene - RASHODI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0" l="1"/>
  <c r="C48" i="10"/>
  <c r="N48" i="10"/>
  <c r="O48" i="10"/>
  <c r="P48" i="10"/>
  <c r="Q48" i="10"/>
  <c r="R48" i="10"/>
  <c r="S48" i="10"/>
  <c r="T48" i="10"/>
  <c r="U48" i="10"/>
  <c r="N40" i="10"/>
  <c r="O40" i="10"/>
  <c r="P40" i="10"/>
  <c r="P35" i="10" s="1"/>
  <c r="Q40" i="10"/>
  <c r="Q35" i="10" s="1"/>
  <c r="R40" i="10"/>
  <c r="S40" i="10"/>
  <c r="T40" i="10"/>
  <c r="U40" i="10"/>
  <c r="N35" i="10"/>
  <c r="O35" i="10"/>
  <c r="R35" i="10"/>
  <c r="S35" i="10"/>
  <c r="T35" i="10"/>
  <c r="U35" i="10"/>
  <c r="R33" i="10"/>
  <c r="S33" i="10"/>
  <c r="T33" i="10"/>
  <c r="M14" i="10"/>
  <c r="N14" i="10"/>
  <c r="N12" i="10" s="1"/>
  <c r="O14" i="10"/>
  <c r="P14" i="10"/>
  <c r="P12" i="10" s="1"/>
  <c r="Q14" i="10"/>
  <c r="R14" i="10"/>
  <c r="S14" i="10"/>
  <c r="T14" i="10"/>
  <c r="U14" i="10"/>
  <c r="M12" i="10"/>
  <c r="O12" i="10"/>
  <c r="Q12" i="10"/>
  <c r="O26" i="10"/>
  <c r="P26" i="10"/>
  <c r="S26" i="10"/>
  <c r="I49" i="10"/>
  <c r="I48" i="10" s="1"/>
  <c r="J49" i="10"/>
  <c r="J48" i="10" s="1"/>
  <c r="K49" i="10"/>
  <c r="K48" i="10" s="1"/>
  <c r="L49" i="10"/>
  <c r="L48" i="10" s="1"/>
  <c r="I46" i="10"/>
  <c r="J46" i="10"/>
  <c r="K46" i="10"/>
  <c r="L46" i="10"/>
  <c r="M46" i="10"/>
  <c r="O46" i="10"/>
  <c r="P46" i="10"/>
  <c r="Q46" i="10"/>
  <c r="R46" i="10"/>
  <c r="S46" i="10"/>
  <c r="T46" i="10"/>
  <c r="U46" i="10"/>
  <c r="I40" i="10"/>
  <c r="J40" i="10"/>
  <c r="J35" i="10" s="1"/>
  <c r="K40" i="10"/>
  <c r="K35" i="10" s="1"/>
  <c r="L40" i="10"/>
  <c r="L35" i="10" s="1"/>
  <c r="I36" i="10"/>
  <c r="J36" i="10"/>
  <c r="K36" i="10"/>
  <c r="L36" i="10"/>
  <c r="M36" i="10"/>
  <c r="O36" i="10"/>
  <c r="P36" i="10"/>
  <c r="Q36" i="10"/>
  <c r="R36" i="10"/>
  <c r="S36" i="10"/>
  <c r="T36" i="10"/>
  <c r="U36" i="10"/>
  <c r="I24" i="10"/>
  <c r="I19" i="10"/>
  <c r="I15" i="10"/>
  <c r="K15" i="10"/>
  <c r="O33" i="10" l="1"/>
  <c r="Q33" i="10"/>
  <c r="N33" i="10"/>
  <c r="N10" i="10" s="1"/>
  <c r="P33" i="10"/>
  <c r="L33" i="10"/>
  <c r="K33" i="10"/>
  <c r="J33" i="10"/>
  <c r="I35" i="10"/>
  <c r="I33" i="10" s="1"/>
  <c r="I14" i="10"/>
  <c r="I12" i="10" s="1"/>
  <c r="I10" i="10" s="1"/>
  <c r="P10" i="10" l="1"/>
  <c r="O49" i="10"/>
  <c r="P49" i="10"/>
  <c r="K27" i="10"/>
  <c r="K26" i="10" s="1"/>
  <c r="L27" i="10"/>
  <c r="L26" i="10" s="1"/>
  <c r="K24" i="10"/>
  <c r="L24" i="10"/>
  <c r="K19" i="10"/>
  <c r="L19" i="10"/>
  <c r="L15" i="10"/>
  <c r="U148" i="10"/>
  <c r="T148" i="10"/>
  <c r="R148" i="10"/>
  <c r="Q148" i="10"/>
  <c r="Q147" i="10" s="1"/>
  <c r="M148" i="10"/>
  <c r="M147" i="10" s="1"/>
  <c r="J148" i="10"/>
  <c r="H148" i="10"/>
  <c r="H147" i="10" s="1"/>
  <c r="C148" i="10"/>
  <c r="C147" i="10" s="1"/>
  <c r="U145" i="10"/>
  <c r="T145" i="10"/>
  <c r="R145" i="10"/>
  <c r="Q145" i="10"/>
  <c r="Q134" i="10" s="1"/>
  <c r="M145" i="10"/>
  <c r="J145" i="10"/>
  <c r="H145" i="10"/>
  <c r="C145" i="10"/>
  <c r="U139" i="10"/>
  <c r="T139" i="10"/>
  <c r="R139" i="10"/>
  <c r="Q139" i="10"/>
  <c r="M139" i="10"/>
  <c r="M134" i="10" s="1"/>
  <c r="J139" i="10"/>
  <c r="H139" i="10"/>
  <c r="C139" i="10"/>
  <c r="U135" i="10"/>
  <c r="T135" i="10"/>
  <c r="R135" i="10"/>
  <c r="Q135" i="10"/>
  <c r="M135" i="10"/>
  <c r="J135" i="10"/>
  <c r="H135" i="10"/>
  <c r="C135" i="10"/>
  <c r="U130" i="10"/>
  <c r="T130" i="10"/>
  <c r="R130" i="10"/>
  <c r="Q130" i="10"/>
  <c r="M130" i="10"/>
  <c r="H130" i="10"/>
  <c r="C130" i="10"/>
  <c r="C129" i="10" s="1"/>
  <c r="J129" i="10"/>
  <c r="U127" i="10"/>
  <c r="T127" i="10"/>
  <c r="R127" i="10"/>
  <c r="Q127" i="10"/>
  <c r="M127" i="10"/>
  <c r="J127" i="10"/>
  <c r="H127" i="10"/>
  <c r="C127" i="10"/>
  <c r="U122" i="10"/>
  <c r="T122" i="10"/>
  <c r="R122" i="10"/>
  <c r="Q122" i="10"/>
  <c r="M122" i="10"/>
  <c r="J122" i="10"/>
  <c r="H122" i="10"/>
  <c r="C122" i="10"/>
  <c r="U118" i="10"/>
  <c r="T118" i="10"/>
  <c r="R118" i="10"/>
  <c r="Q118" i="10"/>
  <c r="M118" i="10"/>
  <c r="J118" i="10"/>
  <c r="H118" i="10"/>
  <c r="C118" i="10"/>
  <c r="U106" i="10"/>
  <c r="T106" i="10"/>
  <c r="R106" i="10"/>
  <c r="Q106" i="10"/>
  <c r="Q105" i="10" s="1"/>
  <c r="Q90" i="10" s="1"/>
  <c r="M106" i="10"/>
  <c r="M105" i="10" s="1"/>
  <c r="J106" i="10"/>
  <c r="H106" i="10"/>
  <c r="H105" i="10" s="1"/>
  <c r="C106" i="10"/>
  <c r="C105" i="10" s="1"/>
  <c r="U103" i="10"/>
  <c r="T103" i="10"/>
  <c r="R103" i="10"/>
  <c r="Q103" i="10"/>
  <c r="M103" i="10"/>
  <c r="J103" i="10"/>
  <c r="H103" i="10"/>
  <c r="C103" i="10"/>
  <c r="U97" i="10"/>
  <c r="T97" i="10"/>
  <c r="R97" i="10"/>
  <c r="Q97" i="10"/>
  <c r="M97" i="10"/>
  <c r="J97" i="10"/>
  <c r="H97" i="10"/>
  <c r="C97" i="10"/>
  <c r="U93" i="10"/>
  <c r="T93" i="10"/>
  <c r="R93" i="10"/>
  <c r="Q93" i="10"/>
  <c r="M93" i="10"/>
  <c r="J93" i="10"/>
  <c r="H93" i="10"/>
  <c r="C93" i="10"/>
  <c r="U88" i="10"/>
  <c r="T88" i="10"/>
  <c r="R88" i="10"/>
  <c r="Q88" i="10"/>
  <c r="M88" i="10"/>
  <c r="J88" i="10"/>
  <c r="J87" i="10" s="1"/>
  <c r="H88" i="10"/>
  <c r="C88" i="10"/>
  <c r="C87" i="10" s="1"/>
  <c r="U85" i="10"/>
  <c r="T85" i="10"/>
  <c r="R85" i="10"/>
  <c r="Q85" i="10"/>
  <c r="M85" i="10"/>
  <c r="J85" i="10"/>
  <c r="H85" i="10"/>
  <c r="C85" i="10"/>
  <c r="U80" i="10"/>
  <c r="T80" i="10"/>
  <c r="R80" i="10"/>
  <c r="Q80" i="10"/>
  <c r="M80" i="10"/>
  <c r="J80" i="10"/>
  <c r="H80" i="10"/>
  <c r="C80" i="10"/>
  <c r="U76" i="10"/>
  <c r="T76" i="10"/>
  <c r="R76" i="10"/>
  <c r="Q76" i="10"/>
  <c r="M76" i="10"/>
  <c r="J76" i="10"/>
  <c r="H76" i="10"/>
  <c r="C76" i="10"/>
  <c r="D51" i="10"/>
  <c r="U49" i="10"/>
  <c r="T49" i="10"/>
  <c r="S49" i="10"/>
  <c r="R49" i="10"/>
  <c r="Q49" i="10"/>
  <c r="M49" i="10"/>
  <c r="H49" i="10"/>
  <c r="H48" i="10" s="1"/>
  <c r="G49" i="10"/>
  <c r="G48" i="10" s="1"/>
  <c r="E49" i="10"/>
  <c r="E48" i="10" s="1"/>
  <c r="C49" i="10"/>
  <c r="M48" i="10"/>
  <c r="F48" i="10"/>
  <c r="H46" i="10"/>
  <c r="G46" i="10"/>
  <c r="F46" i="10"/>
  <c r="E46" i="10"/>
  <c r="D46" i="10"/>
  <c r="C46" i="10"/>
  <c r="H40" i="10"/>
  <c r="M40" i="10"/>
  <c r="G40" i="10"/>
  <c r="F40" i="10"/>
  <c r="E40" i="10"/>
  <c r="C40" i="10"/>
  <c r="H36" i="10"/>
  <c r="G36" i="10"/>
  <c r="E36" i="10"/>
  <c r="D36" i="10"/>
  <c r="C36" i="10"/>
  <c r="U31" i="10"/>
  <c r="U30" i="10" s="1"/>
  <c r="U12" i="10" s="1"/>
  <c r="T31" i="10"/>
  <c r="T30" i="10" s="1"/>
  <c r="R31" i="10"/>
  <c r="Q31" i="10"/>
  <c r="Q30" i="10" s="1"/>
  <c r="M31" i="10"/>
  <c r="M30" i="10" s="1"/>
  <c r="J31" i="10"/>
  <c r="J30" i="10" s="1"/>
  <c r="C31" i="10"/>
  <c r="D30" i="10" s="1"/>
  <c r="S30" i="10"/>
  <c r="S12" i="10" s="1"/>
  <c r="R30" i="10"/>
  <c r="H30" i="10"/>
  <c r="G30" i="10"/>
  <c r="E30" i="10"/>
  <c r="U27" i="10"/>
  <c r="U26" i="10" s="1"/>
  <c r="T27" i="10"/>
  <c r="T26" i="10" s="1"/>
  <c r="R27" i="10"/>
  <c r="R26" i="10" s="1"/>
  <c r="Q27" i="10"/>
  <c r="Q26" i="10" s="1"/>
  <c r="M27" i="10"/>
  <c r="M26" i="10" s="1"/>
  <c r="J27" i="10"/>
  <c r="J26" i="10" s="1"/>
  <c r="G27" i="10"/>
  <c r="G26" i="10" s="1"/>
  <c r="C27" i="10"/>
  <c r="H26" i="10"/>
  <c r="U24" i="10"/>
  <c r="T24" i="10"/>
  <c r="R24" i="10"/>
  <c r="Q24" i="10"/>
  <c r="M24" i="10"/>
  <c r="J24" i="10"/>
  <c r="H24" i="10"/>
  <c r="G24" i="10"/>
  <c r="E24" i="10"/>
  <c r="D24" i="10"/>
  <c r="C24" i="10"/>
  <c r="U19" i="10"/>
  <c r="T19" i="10"/>
  <c r="R19" i="10"/>
  <c r="Q19" i="10"/>
  <c r="M19" i="10"/>
  <c r="J19" i="10"/>
  <c r="H19" i="10"/>
  <c r="G19" i="10"/>
  <c r="E19" i="10"/>
  <c r="D19" i="10"/>
  <c r="C19" i="10"/>
  <c r="U15" i="10"/>
  <c r="T15" i="10"/>
  <c r="R15" i="10"/>
  <c r="Q15" i="10"/>
  <c r="M15" i="10"/>
  <c r="J15" i="10"/>
  <c r="H15" i="10"/>
  <c r="G15" i="10"/>
  <c r="E15" i="10"/>
  <c r="D15" i="10"/>
  <c r="C15" i="10"/>
  <c r="R12" i="10" l="1"/>
  <c r="T12" i="10"/>
  <c r="O10" i="10"/>
  <c r="L14" i="10"/>
  <c r="L12" i="10" s="1"/>
  <c r="L10" i="10" s="1"/>
  <c r="K14" i="10"/>
  <c r="K12" i="10" s="1"/>
  <c r="K10" i="10" s="1"/>
  <c r="H134" i="10"/>
  <c r="H132" i="10" s="1"/>
  <c r="M132" i="10"/>
  <c r="G35" i="10"/>
  <c r="C134" i="10"/>
  <c r="C132" i="10" s="1"/>
  <c r="M35" i="10"/>
  <c r="M33" i="10" s="1"/>
  <c r="C30" i="10"/>
  <c r="S10" i="10"/>
  <c r="H35" i="10"/>
  <c r="H33" i="10" s="1"/>
  <c r="H129" i="10"/>
  <c r="G14" i="10"/>
  <c r="G12" i="10" s="1"/>
  <c r="J14" i="10"/>
  <c r="J12" i="10" s="1"/>
  <c r="J10" i="10" s="1"/>
  <c r="Q10" i="10"/>
  <c r="F35" i="10"/>
  <c r="J75" i="10"/>
  <c r="J73" i="10" s="1"/>
  <c r="M92" i="10"/>
  <c r="M90" i="10" s="1"/>
  <c r="H117" i="10"/>
  <c r="R10" i="10"/>
  <c r="H75" i="10"/>
  <c r="H73" i="10" s="1"/>
  <c r="J117" i="10"/>
  <c r="J115" i="10" s="1"/>
  <c r="G33" i="10"/>
  <c r="D40" i="10"/>
  <c r="D35" i="10" s="1"/>
  <c r="D33" i="10" s="1"/>
  <c r="H14" i="10"/>
  <c r="H12" i="10" s="1"/>
  <c r="H10" i="10" s="1"/>
  <c r="T10" i="10"/>
  <c r="U33" i="10"/>
  <c r="U10" i="10" s="1"/>
  <c r="D14" i="10"/>
  <c r="C75" i="10"/>
  <c r="C73" i="10" s="1"/>
  <c r="C117" i="10"/>
  <c r="C115" i="10" s="1"/>
  <c r="C14" i="10"/>
  <c r="E14" i="10"/>
  <c r="C35" i="10"/>
  <c r="C33" i="10" s="1"/>
  <c r="C92" i="10"/>
  <c r="C90" i="10" s="1"/>
  <c r="E35" i="10"/>
  <c r="E33" i="10" s="1"/>
  <c r="H92" i="10"/>
  <c r="H90" i="10" s="1"/>
  <c r="Q132" i="10"/>
  <c r="E27" i="10"/>
  <c r="E26" i="10" s="1"/>
  <c r="D26" i="10"/>
  <c r="C26" i="10"/>
  <c r="D49" i="10"/>
  <c r="I11" i="5"/>
  <c r="I8" i="5"/>
  <c r="M10" i="10" l="1"/>
  <c r="G10" i="10"/>
  <c r="E12" i="10"/>
  <c r="E10" i="10" s="1"/>
  <c r="C12" i="10"/>
  <c r="C10" i="10" s="1"/>
  <c r="H115" i="10"/>
  <c r="D12" i="10"/>
  <c r="D10" i="10" l="1"/>
  <c r="H8" i="5" l="1"/>
  <c r="H11" i="5" s="1"/>
  <c r="F23" i="6"/>
  <c r="I91" i="6"/>
  <c r="G91" i="6"/>
  <c r="E91" i="6"/>
  <c r="D91" i="6"/>
  <c r="C91" i="6"/>
  <c r="B91" i="6"/>
  <c r="I81" i="6"/>
  <c r="G81" i="6"/>
  <c r="E81" i="6"/>
  <c r="D81" i="6"/>
  <c r="C81" i="6"/>
  <c r="B81" i="6"/>
  <c r="B92" i="6" l="1"/>
  <c r="B82" i="6"/>
  <c r="G8" i="5"/>
  <c r="G11" i="5" s="1"/>
  <c r="J23" i="6"/>
  <c r="E23" i="6"/>
  <c r="C23" i="6"/>
  <c r="L49" i="6"/>
  <c r="K49" i="6"/>
  <c r="I49" i="6"/>
  <c r="H49" i="6"/>
  <c r="G49" i="6"/>
  <c r="D49" i="6"/>
  <c r="B49" i="6"/>
  <c r="L36" i="6"/>
  <c r="K36" i="6"/>
  <c r="I36" i="6"/>
  <c r="H36" i="6"/>
  <c r="G36" i="6"/>
  <c r="D36" i="6"/>
  <c r="B36" i="6"/>
  <c r="L23" i="6"/>
  <c r="K23" i="6"/>
  <c r="I23" i="6"/>
  <c r="H23" i="6"/>
  <c r="G23" i="6"/>
  <c r="D23" i="6"/>
  <c r="B23" i="6"/>
  <c r="K8" i="5"/>
  <c r="J8" i="5"/>
  <c r="F8" i="5"/>
  <c r="K5" i="5"/>
  <c r="J5" i="5"/>
  <c r="F5" i="5"/>
  <c r="J11" i="5" l="1"/>
  <c r="B24" i="6"/>
  <c r="F11" i="5"/>
  <c r="K11" i="5"/>
  <c r="B37" i="6"/>
  <c r="B50" i="6"/>
</calcChain>
</file>

<file path=xl/sharedStrings.xml><?xml version="1.0" encoding="utf-8"?>
<sst xmlns="http://schemas.openxmlformats.org/spreadsheetml/2006/main" count="271" uniqueCount="102">
  <si>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</si>
  <si>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</si>
  <si>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</si>
  <si>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</si>
  <si>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</si>
  <si>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</si>
  <si>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</si>
  <si>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</si>
  <si>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</si>
  <si>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PRORAČUNSKI KORISNIK: RKP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</si>
  <si>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</si>
  <si>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</si>
  <si>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</si>
  <si>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</si>
  <si>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</si>
  <si>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</si>
  <si>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</si>
  <si>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</si>
  <si>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</si>
  <si>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</si>
  <si>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</si>
  <si>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PLAN PRIHODA I PRIMITAKA</t>
  </si>
  <si>
    <t>u kunama</t>
  </si>
  <si>
    <t>Izvor prihoda i primitaka</t>
  </si>
  <si>
    <t>2021.</t>
  </si>
  <si>
    <t>Oznaka                           rač. iz                                      računskog                                         plana</t>
  </si>
  <si>
    <t xml:space="preserve">Donacije </t>
  </si>
  <si>
    <t>Prihodi od prodaje  nefinancijske imovine i nadoknade šteta s osnova osiguranja</t>
  </si>
  <si>
    <t>Ukupno (po izvorima)</t>
  </si>
  <si>
    <t>Ukupno prihodi i primici za 2021.</t>
  </si>
  <si>
    <t>2022.</t>
  </si>
  <si>
    <t>Ukupno prihodi i primici za 2022.</t>
  </si>
  <si>
    <t>2023.</t>
  </si>
  <si>
    <t>Ukupno prihodi i primici za 2023.</t>
  </si>
  <si>
    <t>OPĆI DIO</t>
  </si>
  <si>
    <t>Projekcija plana
za 2022.</t>
  </si>
  <si>
    <t>Projekcija plana 
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</si>
  <si>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</si>
  <si>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</si>
  <si>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</si>
  <si>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</si>
  <si>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</si>
  <si>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</si>
  <si>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</si>
  <si>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</si>
  <si>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</si>
  <si>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</si>
  <si>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</si>
  <si>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</si>
  <si>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</si>
  <si>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</si>
  <si>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</si>
  <si>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</si>
  <si>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</si>
  <si>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</si>
  <si>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</si>
  <si>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</si>
  <si>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</si>
  <si>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</si>
  <si>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</si>
  <si>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</si>
  <si>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PROJEKCIJA PLANA ZA 2023.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</si>
  <si>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</si>
  <si>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</si>
  <si>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</si>
  <si>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</si>
  <si>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PUČKO OTVORENO UČILIŠTE DONJA STUBICA</t>
  </si>
  <si>
    <t xml:space="preserve">KLASA: </t>
  </si>
  <si>
    <t>400-02/20-01/01</t>
  </si>
  <si>
    <t xml:space="preserve">URBROJ: </t>
  </si>
  <si>
    <t>Na temelju članka 37. Zakona o ustanovama (NN NN 76/93, 29/97, 47/99, 35/08, 127/19) i članka 19. Statuta Pučkog otvorenog učilišta Donja Stubica ravnateljica Pučkog otvorenog učilišta Donja Stubica donosi:</t>
  </si>
  <si>
    <t>K1025 02 KAPITALNI PROJEKT: Obnova zgrade POU nakon potresa</t>
  </si>
  <si>
    <t>Rashodi za dodatna ulaganja na nefinancijskoj imovini</t>
  </si>
  <si>
    <t>Dodatna ulaganja na građevinskim objektima</t>
  </si>
  <si>
    <t xml:space="preserve">1.Izmjene Financijskog plana za 2021. </t>
  </si>
  <si>
    <t>PRVA IZMJENA</t>
  </si>
  <si>
    <t>1. Izmjena - opći prihodi i primici (izvor 11)</t>
  </si>
  <si>
    <t>1. Izmjena - vlastiti prihodi (izvor 31)</t>
  </si>
  <si>
    <t>Prihodi za posebne namjene (izvor 43)</t>
  </si>
  <si>
    <t>Pomoći (izvor 52)</t>
  </si>
  <si>
    <t>1. Izmjene - donacije (poklon knjiga - izvor 61)</t>
  </si>
  <si>
    <t>I. Izmjena - donacije</t>
  </si>
  <si>
    <t>PLAN
za 2021.</t>
  </si>
  <si>
    <t>Ravnateljica Manuela Frinčić, mag.bibl</t>
  </si>
  <si>
    <t>PROJEKCIJA PLANA ZA 2022.</t>
  </si>
  <si>
    <t>2. Izmjena - vlastiti prihodi (izvor 31)</t>
  </si>
  <si>
    <t xml:space="preserve">2.Izmjene Financijskog plana za 2021. </t>
  </si>
  <si>
    <t>DRUGA IZMJENA</t>
  </si>
  <si>
    <t>3. IZMJENA FINANCIJSKOG PLANA -  PUČKO OTVORENO UČILIŠTE DONJA STUBICA ZA 2021. I PROJEKCIJA PLANA ZA  2022. I 2023. GODINU</t>
  </si>
  <si>
    <t xml:space="preserve">3. Izmjene Financijskog plana za 2021. </t>
  </si>
  <si>
    <t xml:space="preserve">Donja Stubica, 27. 10. 2021. </t>
  </si>
  <si>
    <t>3. IZMJENA FINANCIJSKOG PLANA ZA 2021. TE PROJEKCIJA ZA 2022. I 2023. GODINU</t>
  </si>
  <si>
    <t>POVEĆANJE/SMANJENJE III. IZMJENE</t>
  </si>
  <si>
    <t>TREĆA IZMJENA</t>
  </si>
  <si>
    <t>2113-02-21-12</t>
  </si>
  <si>
    <t>IZVORNI FINANCIJSKI PLAN ZA 2021.</t>
  </si>
  <si>
    <t>PRVA IZMJENA OPĆI PRIHODI</t>
  </si>
  <si>
    <t>PRVA IZMJENA VLASTITI PRIHODI</t>
  </si>
  <si>
    <t>DRUGA IZMJENA VLASTITI PRIHODI</t>
  </si>
  <si>
    <t>TREĆA IZMJENA FIN. PLANA-prihodi za posebne namjene</t>
  </si>
  <si>
    <t>DRUGA IZMJENA FIN. PLANA-prihodi za posebne namjene</t>
  </si>
  <si>
    <t>PRVA IZMJENA FIN. PLANA-prihodi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</si>
</sst>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/>
    <xf numFmtId="4" fontId="2" fillId="0" borderId="6" xfId="0" applyNumberFormat="1" applyFont="1" applyBorder="1"/>
    <xf numFmtId="0" fontId="3" fillId="3" borderId="6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left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/>
    <xf numFmtId="3" fontId="8" fillId="0" borderId="17" xfId="0" applyNumberFormat="1" applyFont="1" applyBorder="1" applyAlignment="1">
      <alignment horizont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left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/>
    <xf numFmtId="3" fontId="7" fillId="0" borderId="22" xfId="0" applyNumberFormat="1" applyFont="1" applyBorder="1" applyAlignment="1">
      <alignment horizont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left" wrapText="1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3" fontId="7" fillId="0" borderId="29" xfId="0" applyNumberFormat="1" applyFont="1" applyBorder="1"/>
    <xf numFmtId="1" fontId="7" fillId="0" borderId="25" xfId="0" applyNumberFormat="1" applyFont="1" applyBorder="1" applyAlignment="1">
      <alignment horizontal="left" wrapText="1"/>
    </xf>
    <xf numFmtId="1" fontId="7" fillId="0" borderId="30" xfId="0" applyNumberFormat="1" applyFont="1" applyBorder="1" applyAlignment="1">
      <alignment horizontal="left" wrapText="1"/>
    </xf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33" xfId="0" applyNumberFormat="1" applyFont="1" applyBorder="1"/>
    <xf numFmtId="3" fontId="7" fillId="0" borderId="34" xfId="0" applyNumberFormat="1" applyFont="1" applyBorder="1"/>
    <xf numFmtId="1" fontId="7" fillId="0" borderId="35" xfId="0" applyNumberFormat="1" applyFont="1" applyBorder="1" applyAlignment="1">
      <alignment wrapText="1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1" fontId="8" fillId="0" borderId="40" xfId="0" applyNumberFormat="1" applyFont="1" applyBorder="1" applyAlignment="1">
      <alignment wrapText="1"/>
    </xf>
    <xf numFmtId="3" fontId="8" fillId="0" borderId="12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5" xfId="0" applyNumberFormat="1" applyFont="1" applyBorder="1" applyAlignment="1">
      <alignment horizontal="left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3" fontId="14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5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7" fillId="0" borderId="0" xfId="0" applyFont="1"/>
    <xf numFmtId="0" fontId="1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5" fillId="0" borderId="41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right"/>
    </xf>
    <xf numFmtId="0" fontId="9" fillId="5" borderId="41" xfId="0" applyFont="1" applyFill="1" applyBorder="1" applyAlignment="1">
      <alignment horizontal="left"/>
    </xf>
    <xf numFmtId="3" fontId="15" fillId="0" borderId="2" xfId="0" applyNumberFormat="1" applyFont="1" applyBorder="1" applyAlignment="1">
      <alignment horizontal="right" wrapText="1"/>
    </xf>
    <xf numFmtId="3" fontId="15" fillId="5" borderId="2" xfId="0" applyNumberFormat="1" applyFont="1" applyFill="1" applyBorder="1" applyAlignment="1">
      <alignment horizontal="right" wrapText="1"/>
    </xf>
    <xf numFmtId="3" fontId="15" fillId="6" borderId="41" xfId="0" quotePrefix="1" applyNumberFormat="1" applyFont="1" applyFill="1" applyBorder="1" applyAlignment="1">
      <alignment horizontal="right"/>
    </xf>
    <xf numFmtId="3" fontId="15" fillId="6" borderId="2" xfId="0" applyNumberFormat="1" applyFont="1" applyFill="1" applyBorder="1" applyAlignment="1">
      <alignment horizontal="right" wrapText="1"/>
    </xf>
    <xf numFmtId="3" fontId="15" fillId="5" borderId="41" xfId="0" quotePrefix="1" applyNumberFormat="1" applyFont="1" applyFill="1" applyBorder="1" applyAlignment="1">
      <alignment horizontal="right"/>
    </xf>
    <xf numFmtId="3" fontId="16" fillId="0" borderId="0" xfId="0" applyNumberFormat="1" applyFont="1"/>
    <xf numFmtId="0" fontId="18" fillId="0" borderId="0" xfId="0" applyFont="1"/>
    <xf numFmtId="0" fontId="20" fillId="0" borderId="0" xfId="0" applyFont="1"/>
    <xf numFmtId="0" fontId="2" fillId="0" borderId="0" xfId="0" applyFont="1" applyAlignment="1">
      <alignment horizontal="right"/>
    </xf>
    <xf numFmtId="0" fontId="3" fillId="7" borderId="6" xfId="0" applyFont="1" applyFill="1" applyBorder="1" applyAlignment="1">
      <alignment wrapText="1"/>
    </xf>
    <xf numFmtId="4" fontId="3" fillId="7" borderId="6" xfId="0" applyNumberFormat="1" applyFont="1" applyFill="1" applyBorder="1"/>
    <xf numFmtId="4" fontId="3" fillId="0" borderId="6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5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47" xfId="0" applyFont="1" applyBorder="1"/>
    <xf numFmtId="4" fontId="2" fillId="0" borderId="48" xfId="0" applyNumberFormat="1" applyFont="1" applyBorder="1"/>
    <xf numFmtId="0" fontId="3" fillId="3" borderId="49" xfId="0" applyFont="1" applyFill="1" applyBorder="1" applyAlignment="1">
      <alignment horizontal="center" vertical="center"/>
    </xf>
    <xf numFmtId="4" fontId="3" fillId="3" borderId="48" xfId="0" applyNumberFormat="1" applyFont="1" applyFill="1" applyBorder="1" applyAlignment="1">
      <alignment vertical="center"/>
    </xf>
    <xf numFmtId="4" fontId="3" fillId="0" borderId="48" xfId="0" applyNumberFormat="1" applyFont="1" applyFill="1" applyBorder="1" applyAlignment="1">
      <alignment vertical="center"/>
    </xf>
    <xf numFmtId="4" fontId="3" fillId="7" borderId="48" xfId="0" applyNumberFormat="1" applyFont="1" applyFill="1" applyBorder="1"/>
    <xf numFmtId="0" fontId="3" fillId="0" borderId="49" xfId="0" applyFont="1" applyBorder="1" applyAlignment="1">
      <alignment horizontal="left"/>
    </xf>
    <xf numFmtId="0" fontId="2" fillId="0" borderId="49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8" xfId="0" applyFont="1" applyBorder="1"/>
    <xf numFmtId="0" fontId="2" fillId="0" borderId="50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1" fillId="4" borderId="7" xfId="0" applyNumberFormat="1" applyFont="1" applyFill="1" applyBorder="1" applyAlignment="1">
      <alignment horizontal="right" vertical="top" wrapText="1"/>
    </xf>
    <xf numFmtId="1" fontId="21" fillId="4" borderId="11" xfId="0" applyNumberFormat="1" applyFont="1" applyFill="1" applyBorder="1" applyAlignment="1">
      <alignment horizontal="left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right" vertical="top" wrapText="1"/>
    </xf>
    <xf numFmtId="1" fontId="21" fillId="0" borderId="11" xfId="0" applyNumberFormat="1" applyFont="1" applyBorder="1" applyAlignment="1">
      <alignment horizontal="left" wrapText="1"/>
    </xf>
    <xf numFmtId="3" fontId="7" fillId="0" borderId="0" xfId="0" applyNumberFormat="1" applyFont="1"/>
    <xf numFmtId="3" fontId="3" fillId="0" borderId="6" xfId="0" applyNumberFormat="1" applyFont="1" applyBorder="1"/>
    <xf numFmtId="3" fontId="2" fillId="0" borderId="6" xfId="0" applyNumberFormat="1" applyFont="1" applyBorder="1"/>
    <xf numFmtId="3" fontId="2" fillId="0" borderId="48" xfId="0" applyNumberFormat="1" applyFont="1" applyBorder="1"/>
    <xf numFmtId="3" fontId="2" fillId="0" borderId="0" xfId="0" applyNumberFormat="1" applyFont="1" applyBorder="1"/>
    <xf numFmtId="3" fontId="3" fillId="0" borderId="48" xfId="0" applyNumberFormat="1" applyFont="1" applyBorder="1"/>
    <xf numFmtId="3" fontId="2" fillId="0" borderId="1" xfId="0" applyNumberFormat="1" applyFont="1" applyFill="1" applyBorder="1"/>
    <xf numFmtId="3" fontId="2" fillId="0" borderId="51" xfId="0" applyNumberFormat="1" applyFont="1" applyFill="1" applyBorder="1"/>
    <xf numFmtId="3" fontId="3" fillId="7" borderId="6" xfId="0" applyNumberFormat="1" applyFont="1" applyFill="1" applyBorder="1"/>
    <xf numFmtId="3" fontId="3" fillId="7" borderId="48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0" fontId="2" fillId="0" borderId="52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3" fontId="2" fillId="0" borderId="5" xfId="0" applyNumberFormat="1" applyFont="1" applyBorder="1"/>
    <xf numFmtId="3" fontId="2" fillId="0" borderId="53" xfId="0" applyNumberFormat="1" applyFont="1" applyBorder="1"/>
    <xf numFmtId="3" fontId="2" fillId="0" borderId="6" xfId="0" applyNumberFormat="1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3" fontId="23" fillId="0" borderId="0" xfId="0" applyNumberFormat="1" applyFont="1"/>
    <xf numFmtId="0" fontId="7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5" borderId="3" xfId="0" applyFont="1" applyFill="1" applyBorder="1"/>
    <xf numFmtId="3" fontId="3" fillId="11" borderId="6" xfId="0" applyNumberFormat="1" applyFont="1" applyFill="1" applyBorder="1"/>
    <xf numFmtId="3" fontId="2" fillId="11" borderId="6" xfId="0" applyNumberFormat="1" applyFont="1" applyFill="1" applyBorder="1"/>
    <xf numFmtId="3" fontId="2" fillId="11" borderId="0" xfId="0" applyNumberFormat="1" applyFont="1" applyFill="1" applyBorder="1"/>
    <xf numFmtId="3" fontId="2" fillId="11" borderId="1" xfId="0" applyNumberFormat="1" applyFont="1" applyFill="1" applyBorder="1"/>
    <xf numFmtId="4" fontId="2" fillId="0" borderId="6" xfId="0" applyNumberFormat="1" applyFont="1" applyFill="1" applyBorder="1"/>
    <xf numFmtId="0" fontId="26" fillId="0" borderId="0" xfId="0" applyFont="1" applyBorder="1" applyAlignment="1">
      <alignment wrapText="1"/>
    </xf>
    <xf numFmtId="0" fontId="3" fillId="0" borderId="56" xfId="0" applyFont="1" applyBorder="1"/>
    <xf numFmtId="0" fontId="3" fillId="0" borderId="57" xfId="0" applyFont="1" applyBorder="1"/>
    <xf numFmtId="0" fontId="3" fillId="0" borderId="55" xfId="0" applyFont="1" applyBorder="1"/>
    <xf numFmtId="0" fontId="3" fillId="0" borderId="58" xfId="0" applyFont="1" applyBorder="1"/>
    <xf numFmtId="0" fontId="3" fillId="0" borderId="59" xfId="0" applyFont="1" applyBorder="1"/>
    <xf numFmtId="0" fontId="21" fillId="0" borderId="60" xfId="0" applyFont="1" applyBorder="1" applyAlignment="1">
      <alignment horizontal="center" vertical="center" wrapText="1"/>
    </xf>
    <xf numFmtId="0" fontId="21" fillId="11" borderId="60" xfId="0" applyFont="1" applyFill="1" applyBorder="1" applyAlignment="1">
      <alignment horizontal="center" vertical="center" wrapText="1"/>
    </xf>
    <xf numFmtId="3" fontId="8" fillId="11" borderId="16" xfId="0" applyNumberFormat="1" applyFont="1" applyFill="1" applyBorder="1" applyAlignment="1">
      <alignment horizontal="center" vertical="center" wrapText="1"/>
    </xf>
    <xf numFmtId="3" fontId="7" fillId="11" borderId="21" xfId="0" applyNumberFormat="1" applyFont="1" applyFill="1" applyBorder="1" applyAlignment="1">
      <alignment horizontal="center" vertical="center" wrapText="1"/>
    </xf>
    <xf numFmtId="3" fontId="7" fillId="11" borderId="26" xfId="0" applyNumberFormat="1" applyFont="1" applyFill="1" applyBorder="1"/>
    <xf numFmtId="3" fontId="7" fillId="11" borderId="0" xfId="0" applyNumberFormat="1" applyFont="1" applyFill="1"/>
    <xf numFmtId="3" fontId="7" fillId="11" borderId="31" xfId="0" applyNumberFormat="1" applyFont="1" applyFill="1" applyBorder="1"/>
    <xf numFmtId="3" fontId="7" fillId="11" borderId="36" xfId="0" applyNumberFormat="1" applyFont="1" applyFill="1" applyBorder="1"/>
    <xf numFmtId="3" fontId="8" fillId="11" borderId="12" xfId="0" applyNumberFormat="1" applyFont="1" applyFill="1" applyBorder="1"/>
    <xf numFmtId="0" fontId="21" fillId="11" borderId="13" xfId="0" applyFont="1" applyFill="1" applyBorder="1" applyAlignment="1">
      <alignment horizontal="center" vertical="center" wrapText="1"/>
    </xf>
    <xf numFmtId="3" fontId="8" fillId="11" borderId="17" xfId="0" applyNumberFormat="1" applyFont="1" applyFill="1" applyBorder="1"/>
    <xf numFmtId="3" fontId="7" fillId="11" borderId="22" xfId="0" applyNumberFormat="1" applyFont="1" applyFill="1" applyBorder="1"/>
    <xf numFmtId="3" fontId="7" fillId="11" borderId="27" xfId="0" applyNumberFormat="1" applyFont="1" applyFill="1" applyBorder="1"/>
    <xf numFmtId="3" fontId="7" fillId="11" borderId="32" xfId="0" applyNumberFormat="1" applyFont="1" applyFill="1" applyBorder="1"/>
    <xf numFmtId="3" fontId="7" fillId="11" borderId="37" xfId="0" applyNumberFormat="1" applyFont="1" applyFill="1" applyBorder="1"/>
    <xf numFmtId="3" fontId="8" fillId="11" borderId="18" xfId="0" applyNumberFormat="1" applyFont="1" applyFill="1" applyBorder="1" applyAlignment="1">
      <alignment horizontal="center" vertical="center" wrapText="1"/>
    </xf>
    <xf numFmtId="3" fontId="7" fillId="11" borderId="23" xfId="0" applyNumberFormat="1" applyFont="1" applyFill="1" applyBorder="1" applyAlignment="1">
      <alignment horizontal="center" vertical="center" wrapText="1"/>
    </xf>
    <xf numFmtId="3" fontId="7" fillId="11" borderId="28" xfId="0" applyNumberFormat="1" applyFont="1" applyFill="1" applyBorder="1"/>
    <xf numFmtId="3" fontId="7" fillId="11" borderId="33" xfId="0" applyNumberFormat="1" applyFont="1" applyFill="1" applyBorder="1"/>
    <xf numFmtId="3" fontId="7" fillId="11" borderId="38" xfId="0" applyNumberFormat="1" applyFont="1" applyFill="1" applyBorder="1"/>
    <xf numFmtId="0" fontId="3" fillId="3" borderId="54" xfId="0" applyFont="1" applyFill="1" applyBorder="1" applyAlignment="1">
      <alignment vertical="center" wrapText="1"/>
    </xf>
    <xf numFmtId="3" fontId="3" fillId="0" borderId="6" xfId="0" applyNumberFormat="1" applyFont="1" applyFill="1" applyBorder="1"/>
    <xf numFmtId="4" fontId="27" fillId="3" borderId="44" xfId="0" applyNumberFormat="1" applyFont="1" applyFill="1" applyBorder="1" applyAlignment="1">
      <alignment vertical="center"/>
    </xf>
    <xf numFmtId="4" fontId="3" fillId="0" borderId="4" xfId="0" applyNumberFormat="1" applyFont="1" applyFill="1" applyBorder="1"/>
    <xf numFmtId="1" fontId="8" fillId="3" borderId="25" xfId="0" applyNumberFormat="1" applyFont="1" applyFill="1" applyBorder="1" applyAlignment="1">
      <alignment horizontal="left" wrapText="1"/>
    </xf>
    <xf numFmtId="3" fontId="7" fillId="3" borderId="26" xfId="0" applyNumberFormat="1" applyFont="1" applyFill="1" applyBorder="1"/>
    <xf numFmtId="3" fontId="7" fillId="3" borderId="27" xfId="0" applyNumberFormat="1" applyFont="1" applyFill="1" applyBorder="1"/>
    <xf numFmtId="3" fontId="7" fillId="3" borderId="28" xfId="0" applyNumberFormat="1" applyFont="1" applyFill="1" applyBorder="1"/>
    <xf numFmtId="3" fontId="7" fillId="3" borderId="29" xfId="0" applyNumberFormat="1" applyFont="1" applyFill="1" applyBorder="1"/>
    <xf numFmtId="0" fontId="3" fillId="0" borderId="6" xfId="0" applyFont="1" applyFill="1" applyBorder="1"/>
    <xf numFmtId="3" fontId="2" fillId="12" borderId="6" xfId="0" applyNumberFormat="1" applyFont="1" applyFill="1" applyBorder="1"/>
    <xf numFmtId="0" fontId="2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4" fontId="3" fillId="0" borderId="48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51" xfId="0" applyNumberFormat="1" applyFont="1" applyBorder="1"/>
    <xf numFmtId="3" fontId="3" fillId="0" borderId="6" xfId="0" applyNumberFormat="1" applyFont="1" applyBorder="1" applyAlignment="1">
      <alignment vertical="center"/>
    </xf>
    <xf numFmtId="3" fontId="3" fillId="0" borderId="48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0" fillId="7" borderId="49" xfId="0" applyFont="1" applyFill="1" applyBorder="1" applyAlignment="1">
      <alignment horizontal="left"/>
    </xf>
    <xf numFmtId="0" fontId="21" fillId="13" borderId="13" xfId="0" applyFont="1" applyFill="1" applyBorder="1" applyAlignment="1">
      <alignment horizontal="center" vertical="center" wrapText="1"/>
    </xf>
    <xf numFmtId="3" fontId="8" fillId="13" borderId="17" xfId="0" applyNumberFormat="1" applyFont="1" applyFill="1" applyBorder="1"/>
    <xf numFmtId="3" fontId="7" fillId="13" borderId="22" xfId="0" applyNumberFormat="1" applyFont="1" applyFill="1" applyBorder="1"/>
    <xf numFmtId="3" fontId="7" fillId="13" borderId="27" xfId="0" applyNumberFormat="1" applyFont="1" applyFill="1" applyBorder="1"/>
    <xf numFmtId="3" fontId="7" fillId="13" borderId="32" xfId="0" applyNumberFormat="1" applyFont="1" applyFill="1" applyBorder="1"/>
    <xf numFmtId="3" fontId="7" fillId="13" borderId="37" xfId="0" applyNumberFormat="1" applyFont="1" applyFill="1" applyBorder="1"/>
    <xf numFmtId="3" fontId="8" fillId="13" borderId="12" xfId="0" applyNumberFormat="1" applyFont="1" applyFill="1" applyBorder="1"/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8" fillId="14" borderId="2" xfId="0" applyFont="1" applyFill="1" applyBorder="1" applyAlignment="1">
      <alignment horizontal="center" vertical="center" wrapText="1"/>
    </xf>
    <xf numFmtId="3" fontId="3" fillId="14" borderId="6" xfId="0" applyNumberFormat="1" applyFont="1" applyFill="1" applyBorder="1"/>
    <xf numFmtId="3" fontId="2" fillId="14" borderId="6" xfId="0" applyNumberFormat="1" applyFont="1" applyFill="1" applyBorder="1"/>
    <xf numFmtId="3" fontId="2" fillId="14" borderId="0" xfId="0" applyNumberFormat="1" applyFont="1" applyFill="1" applyBorder="1"/>
    <xf numFmtId="3" fontId="2" fillId="14" borderId="1" xfId="0" applyNumberFormat="1" applyFont="1" applyFill="1" applyBorder="1"/>
    <xf numFmtId="3" fontId="22" fillId="0" borderId="0" xfId="0" applyNumberFormat="1" applyFont="1"/>
    <xf numFmtId="0" fontId="2" fillId="0" borderId="0" xfId="0" applyFont="1"/>
    <xf numFmtId="0" fontId="32" fillId="10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/>
    <xf numFmtId="0" fontId="23" fillId="0" borderId="0" xfId="0" applyFont="1" applyAlignment="1">
      <alignment horizontal="center" vertical="center"/>
    </xf>
    <xf numFmtId="0" fontId="28" fillId="15" borderId="2" xfId="0" applyFont="1" applyFill="1" applyBorder="1" applyAlignment="1">
      <alignment horizontal="center" vertical="center" wrapText="1"/>
    </xf>
    <xf numFmtId="3" fontId="3" fillId="15" borderId="6" xfId="0" applyNumberFormat="1" applyFont="1" applyFill="1" applyBorder="1"/>
    <xf numFmtId="3" fontId="2" fillId="15" borderId="6" xfId="0" applyNumberFormat="1" applyFont="1" applyFill="1" applyBorder="1"/>
    <xf numFmtId="3" fontId="2" fillId="15" borderId="0" xfId="0" applyNumberFormat="1" applyFont="1" applyFill="1" applyBorder="1"/>
    <xf numFmtId="3" fontId="2" fillId="15" borderId="1" xfId="0" applyNumberFormat="1" applyFont="1" applyFill="1" applyBorder="1"/>
    <xf numFmtId="0" fontId="33" fillId="15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/>
    <xf numFmtId="0" fontId="28" fillId="5" borderId="41" xfId="0" applyFont="1" applyFill="1" applyBorder="1" applyAlignment="1">
      <alignment horizontal="left" wrapText="1"/>
    </xf>
    <xf numFmtId="0" fontId="28" fillId="5" borderId="3" xfId="0" applyFont="1" applyFill="1" applyBorder="1" applyAlignment="1">
      <alignment horizontal="left" wrapText="1"/>
    </xf>
    <xf numFmtId="0" fontId="28" fillId="5" borderId="43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1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9" fillId="0" borderId="4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7" fillId="0" borderId="3" xfId="0" applyFont="1" applyBorder="1"/>
    <xf numFmtId="0" fontId="8" fillId="0" borderId="41" xfId="0" quotePrefix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9" fillId="0" borderId="41" xfId="0" quotePrefix="1" applyFont="1" applyBorder="1" applyAlignment="1">
      <alignment horizontal="left" wrapText="1"/>
    </xf>
    <xf numFmtId="0" fontId="9" fillId="5" borderId="41" xfId="0" quotePrefix="1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/>
    <xf numFmtId="0" fontId="28" fillId="6" borderId="41" xfId="0" applyFont="1" applyFill="1" applyBorder="1" applyAlignment="1">
      <alignment horizontal="left" wrapText="1"/>
    </xf>
    <xf numFmtId="0" fontId="28" fillId="6" borderId="3" xfId="0" applyFont="1" applyFill="1" applyBorder="1" applyAlignment="1">
      <alignment horizontal="left" wrapText="1"/>
    </xf>
    <xf numFmtId="0" fontId="28" fillId="6" borderId="43" xfId="0" applyFont="1" applyFill="1" applyBorder="1" applyAlignment="1">
      <alignment horizontal="left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3" fontId="7" fillId="0" borderId="28" xfId="0" applyNumberFormat="1" applyFont="1" applyBorder="1" applyAlignment="1"/>
    <xf numFmtId="0" fontId="0" fillId="0" borderId="26" xfId="0" applyBorder="1" applyAlignment="1"/>
    <xf numFmtId="3" fontId="7" fillId="0" borderId="38" xfId="0" applyNumberFormat="1" applyFont="1" applyBorder="1" applyAlignment="1"/>
    <xf numFmtId="0" fontId="0" fillId="0" borderId="36" xfId="0" applyBorder="1" applyAlignment="1"/>
    <xf numFmtId="3" fontId="8" fillId="0" borderId="8" xfId="0" applyNumberFormat="1" applyFont="1" applyBorder="1" applyAlignment="1"/>
    <xf numFmtId="0" fontId="0" fillId="0" borderId="10" xfId="0" applyBorder="1" applyAlignment="1"/>
    <xf numFmtId="0" fontId="21" fillId="0" borderId="61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60" xfId="0" applyBorder="1" applyAlignment="1"/>
    <xf numFmtId="0" fontId="2" fillId="0" borderId="28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44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3" fontId="24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6EBE6E-8F6F-48E5-8E5E-14450BF3C113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6F8484-FE7B-4C50-A676-4A97E1B11416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0A4A8F-8922-47C7-8B90-625E1898FD66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1057275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59A2799-2980-4ACA-B0B4-AE7FAE8950C3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19050</xdr:rowOff>
    </xdr:from>
    <xdr:to>
      <xdr:col>1</xdr:col>
      <xdr:colOff>0</xdr:colOff>
      <xdr:row>40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9F0394E-440E-4279-BCDA-2916062946B7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38</xdr:row>
      <xdr:rowOff>19050</xdr:rowOff>
    </xdr:from>
    <xdr:to>
      <xdr:col>0</xdr:col>
      <xdr:colOff>1057275</xdr:colOff>
      <xdr:row>40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62C7B46-775C-42E4-8EDA-6FDCE12DF2CF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72</xdr:row>
      <xdr:rowOff>19050</xdr:rowOff>
    </xdr:from>
    <xdr:to>
      <xdr:col>1</xdr:col>
      <xdr:colOff>0</xdr:colOff>
      <xdr:row>74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E5513463-878B-4064-BCEB-5CFFB21BBA3A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72</xdr:row>
      <xdr:rowOff>19050</xdr:rowOff>
    </xdr:from>
    <xdr:to>
      <xdr:col>0</xdr:col>
      <xdr:colOff>1057275</xdr:colOff>
      <xdr:row>74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13F80ACE-0DB3-4B2A-A091-5D97F56E6F82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83</xdr:row>
      <xdr:rowOff>19050</xdr:rowOff>
    </xdr:from>
    <xdr:to>
      <xdr:col>1</xdr:col>
      <xdr:colOff>0</xdr:colOff>
      <xdr:row>85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DBBD0DF5-40E5-4A71-88E3-8FC34CBD7B82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83</xdr:row>
      <xdr:rowOff>19050</xdr:rowOff>
    </xdr:from>
    <xdr:to>
      <xdr:col>0</xdr:col>
      <xdr:colOff>1057275</xdr:colOff>
      <xdr:row>85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E38EA426-016B-4B53-A5C5-99E418EE028B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9594-432E-432C-8BDF-3144CFD92825}">
  <dimension ref="A1:N42"/>
  <sheetViews>
    <sheetView workbookViewId="0">
      <selection activeCell="M15" sqref="M15"/>
    </sheetView>
  </sheetViews>
  <sheetFormatPr defaultColWidth="11.42578125" defaultRowHeight="12.75" x14ac:dyDescent="0.2"/>
  <cols>
    <col min="1" max="2" width="4.28515625" style="169" customWidth="1"/>
    <col min="3" max="3" width="5.5703125" style="169" customWidth="1"/>
    <col min="4" max="4" width="5.28515625" style="10" customWidth="1"/>
    <col min="5" max="5" width="29.5703125" style="169" customWidth="1"/>
    <col min="6" max="6" width="15.85546875" style="169" bestFit="1" customWidth="1"/>
    <col min="7" max="7" width="15.85546875" style="169" customWidth="1"/>
    <col min="8" max="8" width="15.85546875" style="235" customWidth="1"/>
    <col min="9" max="9" width="17.28515625" style="169" customWidth="1"/>
    <col min="10" max="10" width="17.28515625" style="264" customWidth="1"/>
    <col min="11" max="11" width="16.7109375" style="169" customWidth="1"/>
    <col min="12" max="12" width="11.42578125" style="169"/>
    <col min="13" max="13" width="16.28515625" style="169" bestFit="1" customWidth="1"/>
    <col min="14" max="14" width="21.7109375" style="169" bestFit="1" customWidth="1"/>
    <col min="15" max="259" width="11.42578125" style="169"/>
    <col min="260" max="261" width="4.28515625" style="169" customWidth="1"/>
    <col min="262" max="262" width="5.5703125" style="169" customWidth="1"/>
    <col min="263" max="263" width="5.28515625" style="169" customWidth="1"/>
    <col min="264" max="264" width="44.7109375" style="169" customWidth="1"/>
    <col min="265" max="265" width="15.85546875" style="169" bestFit="1" customWidth="1"/>
    <col min="266" max="266" width="17.28515625" style="169" customWidth="1"/>
    <col min="267" max="267" width="16.7109375" style="169" customWidth="1"/>
    <col min="268" max="268" width="11.42578125" style="169"/>
    <col min="269" max="269" width="16.28515625" style="169" bestFit="1" customWidth="1"/>
    <col min="270" max="270" width="21.7109375" style="169" bestFit="1" customWidth="1"/>
    <col min="271" max="515" width="11.42578125" style="169"/>
    <col min="516" max="517" width="4.28515625" style="169" customWidth="1"/>
    <col min="518" max="518" width="5.5703125" style="169" customWidth="1"/>
    <col min="519" max="519" width="5.28515625" style="169" customWidth="1"/>
    <col min="520" max="520" width="44.7109375" style="169" customWidth="1"/>
    <col min="521" max="521" width="15.85546875" style="169" bestFit="1" customWidth="1"/>
    <col min="522" max="522" width="17.28515625" style="169" customWidth="1"/>
    <col min="523" max="523" width="16.7109375" style="169" customWidth="1"/>
    <col min="524" max="524" width="11.42578125" style="169"/>
    <col min="525" max="525" width="16.28515625" style="169" bestFit="1" customWidth="1"/>
    <col min="526" max="526" width="21.7109375" style="169" bestFit="1" customWidth="1"/>
    <col min="527" max="771" width="11.42578125" style="169"/>
    <col min="772" max="773" width="4.28515625" style="169" customWidth="1"/>
    <col min="774" max="774" width="5.5703125" style="169" customWidth="1"/>
    <col min="775" max="775" width="5.28515625" style="169" customWidth="1"/>
    <col min="776" max="776" width="44.7109375" style="169" customWidth="1"/>
    <col min="777" max="777" width="15.85546875" style="169" bestFit="1" customWidth="1"/>
    <col min="778" max="778" width="17.28515625" style="169" customWidth="1"/>
    <col min="779" max="779" width="16.7109375" style="169" customWidth="1"/>
    <col min="780" max="780" width="11.42578125" style="169"/>
    <col min="781" max="781" width="16.28515625" style="169" bestFit="1" customWidth="1"/>
    <col min="782" max="782" width="21.7109375" style="169" bestFit="1" customWidth="1"/>
    <col min="783" max="1027" width="11.42578125" style="169"/>
    <col min="1028" max="1029" width="4.28515625" style="169" customWidth="1"/>
    <col min="1030" max="1030" width="5.5703125" style="169" customWidth="1"/>
    <col min="1031" max="1031" width="5.28515625" style="169" customWidth="1"/>
    <col min="1032" max="1032" width="44.7109375" style="169" customWidth="1"/>
    <col min="1033" max="1033" width="15.85546875" style="169" bestFit="1" customWidth="1"/>
    <col min="1034" max="1034" width="17.28515625" style="169" customWidth="1"/>
    <col min="1035" max="1035" width="16.7109375" style="169" customWidth="1"/>
    <col min="1036" max="1036" width="11.42578125" style="169"/>
    <col min="1037" max="1037" width="16.28515625" style="169" bestFit="1" customWidth="1"/>
    <col min="1038" max="1038" width="21.7109375" style="169" bestFit="1" customWidth="1"/>
    <col min="1039" max="1283" width="11.42578125" style="169"/>
    <col min="1284" max="1285" width="4.28515625" style="169" customWidth="1"/>
    <col min="1286" max="1286" width="5.5703125" style="169" customWidth="1"/>
    <col min="1287" max="1287" width="5.28515625" style="169" customWidth="1"/>
    <col min="1288" max="1288" width="44.7109375" style="169" customWidth="1"/>
    <col min="1289" max="1289" width="15.85546875" style="169" bestFit="1" customWidth="1"/>
    <col min="1290" max="1290" width="17.28515625" style="169" customWidth="1"/>
    <col min="1291" max="1291" width="16.7109375" style="169" customWidth="1"/>
    <col min="1292" max="1292" width="11.42578125" style="169"/>
    <col min="1293" max="1293" width="16.28515625" style="169" bestFit="1" customWidth="1"/>
    <col min="1294" max="1294" width="21.7109375" style="169" bestFit="1" customWidth="1"/>
    <col min="1295" max="1539" width="11.42578125" style="169"/>
    <col min="1540" max="1541" width="4.28515625" style="169" customWidth="1"/>
    <col min="1542" max="1542" width="5.5703125" style="169" customWidth="1"/>
    <col min="1543" max="1543" width="5.28515625" style="169" customWidth="1"/>
    <col min="1544" max="1544" width="44.7109375" style="169" customWidth="1"/>
    <col min="1545" max="1545" width="15.85546875" style="169" bestFit="1" customWidth="1"/>
    <col min="1546" max="1546" width="17.28515625" style="169" customWidth="1"/>
    <col min="1547" max="1547" width="16.7109375" style="169" customWidth="1"/>
    <col min="1548" max="1548" width="11.42578125" style="169"/>
    <col min="1549" max="1549" width="16.28515625" style="169" bestFit="1" customWidth="1"/>
    <col min="1550" max="1550" width="21.7109375" style="169" bestFit="1" customWidth="1"/>
    <col min="1551" max="1795" width="11.42578125" style="169"/>
    <col min="1796" max="1797" width="4.28515625" style="169" customWidth="1"/>
    <col min="1798" max="1798" width="5.5703125" style="169" customWidth="1"/>
    <col min="1799" max="1799" width="5.28515625" style="169" customWidth="1"/>
    <col min="1800" max="1800" width="44.7109375" style="169" customWidth="1"/>
    <col min="1801" max="1801" width="15.85546875" style="169" bestFit="1" customWidth="1"/>
    <col min="1802" max="1802" width="17.28515625" style="169" customWidth="1"/>
    <col min="1803" max="1803" width="16.7109375" style="169" customWidth="1"/>
    <col min="1804" max="1804" width="11.42578125" style="169"/>
    <col min="1805" max="1805" width="16.28515625" style="169" bestFit="1" customWidth="1"/>
    <col min="1806" max="1806" width="21.7109375" style="169" bestFit="1" customWidth="1"/>
    <col min="1807" max="2051" width="11.42578125" style="169"/>
    <col min="2052" max="2053" width="4.28515625" style="169" customWidth="1"/>
    <col min="2054" max="2054" width="5.5703125" style="169" customWidth="1"/>
    <col min="2055" max="2055" width="5.28515625" style="169" customWidth="1"/>
    <col min="2056" max="2056" width="44.7109375" style="169" customWidth="1"/>
    <col min="2057" max="2057" width="15.85546875" style="169" bestFit="1" customWidth="1"/>
    <col min="2058" max="2058" width="17.28515625" style="169" customWidth="1"/>
    <col min="2059" max="2059" width="16.7109375" style="169" customWidth="1"/>
    <col min="2060" max="2060" width="11.42578125" style="169"/>
    <col min="2061" max="2061" width="16.28515625" style="169" bestFit="1" customWidth="1"/>
    <col min="2062" max="2062" width="21.7109375" style="169" bestFit="1" customWidth="1"/>
    <col min="2063" max="2307" width="11.42578125" style="169"/>
    <col min="2308" max="2309" width="4.28515625" style="169" customWidth="1"/>
    <col min="2310" max="2310" width="5.5703125" style="169" customWidth="1"/>
    <col min="2311" max="2311" width="5.28515625" style="169" customWidth="1"/>
    <col min="2312" max="2312" width="44.7109375" style="169" customWidth="1"/>
    <col min="2313" max="2313" width="15.85546875" style="169" bestFit="1" customWidth="1"/>
    <col min="2314" max="2314" width="17.28515625" style="169" customWidth="1"/>
    <col min="2315" max="2315" width="16.7109375" style="169" customWidth="1"/>
    <col min="2316" max="2316" width="11.42578125" style="169"/>
    <col min="2317" max="2317" width="16.28515625" style="169" bestFit="1" customWidth="1"/>
    <col min="2318" max="2318" width="21.7109375" style="169" bestFit="1" customWidth="1"/>
    <col min="2319" max="2563" width="11.42578125" style="169"/>
    <col min="2564" max="2565" width="4.28515625" style="169" customWidth="1"/>
    <col min="2566" max="2566" width="5.5703125" style="169" customWidth="1"/>
    <col min="2567" max="2567" width="5.28515625" style="169" customWidth="1"/>
    <col min="2568" max="2568" width="44.7109375" style="169" customWidth="1"/>
    <col min="2569" max="2569" width="15.85546875" style="169" bestFit="1" customWidth="1"/>
    <col min="2570" max="2570" width="17.28515625" style="169" customWidth="1"/>
    <col min="2571" max="2571" width="16.7109375" style="169" customWidth="1"/>
    <col min="2572" max="2572" width="11.42578125" style="169"/>
    <col min="2573" max="2573" width="16.28515625" style="169" bestFit="1" customWidth="1"/>
    <col min="2574" max="2574" width="21.7109375" style="169" bestFit="1" customWidth="1"/>
    <col min="2575" max="2819" width="11.42578125" style="169"/>
    <col min="2820" max="2821" width="4.28515625" style="169" customWidth="1"/>
    <col min="2822" max="2822" width="5.5703125" style="169" customWidth="1"/>
    <col min="2823" max="2823" width="5.28515625" style="169" customWidth="1"/>
    <col min="2824" max="2824" width="44.7109375" style="169" customWidth="1"/>
    <col min="2825" max="2825" width="15.85546875" style="169" bestFit="1" customWidth="1"/>
    <col min="2826" max="2826" width="17.28515625" style="169" customWidth="1"/>
    <col min="2827" max="2827" width="16.7109375" style="169" customWidth="1"/>
    <col min="2828" max="2828" width="11.42578125" style="169"/>
    <col min="2829" max="2829" width="16.28515625" style="169" bestFit="1" customWidth="1"/>
    <col min="2830" max="2830" width="21.7109375" style="169" bestFit="1" customWidth="1"/>
    <col min="2831" max="3075" width="11.42578125" style="169"/>
    <col min="3076" max="3077" width="4.28515625" style="169" customWidth="1"/>
    <col min="3078" max="3078" width="5.5703125" style="169" customWidth="1"/>
    <col min="3079" max="3079" width="5.28515625" style="169" customWidth="1"/>
    <col min="3080" max="3080" width="44.7109375" style="169" customWidth="1"/>
    <col min="3081" max="3081" width="15.85546875" style="169" bestFit="1" customWidth="1"/>
    <col min="3082" max="3082" width="17.28515625" style="169" customWidth="1"/>
    <col min="3083" max="3083" width="16.7109375" style="169" customWidth="1"/>
    <col min="3084" max="3084" width="11.42578125" style="169"/>
    <col min="3085" max="3085" width="16.28515625" style="169" bestFit="1" customWidth="1"/>
    <col min="3086" max="3086" width="21.7109375" style="169" bestFit="1" customWidth="1"/>
    <col min="3087" max="3331" width="11.42578125" style="169"/>
    <col min="3332" max="3333" width="4.28515625" style="169" customWidth="1"/>
    <col min="3334" max="3334" width="5.5703125" style="169" customWidth="1"/>
    <col min="3335" max="3335" width="5.28515625" style="169" customWidth="1"/>
    <col min="3336" max="3336" width="44.7109375" style="169" customWidth="1"/>
    <col min="3337" max="3337" width="15.85546875" style="169" bestFit="1" customWidth="1"/>
    <col min="3338" max="3338" width="17.28515625" style="169" customWidth="1"/>
    <col min="3339" max="3339" width="16.7109375" style="169" customWidth="1"/>
    <col min="3340" max="3340" width="11.42578125" style="169"/>
    <col min="3341" max="3341" width="16.28515625" style="169" bestFit="1" customWidth="1"/>
    <col min="3342" max="3342" width="21.7109375" style="169" bestFit="1" customWidth="1"/>
    <col min="3343" max="3587" width="11.42578125" style="169"/>
    <col min="3588" max="3589" width="4.28515625" style="169" customWidth="1"/>
    <col min="3590" max="3590" width="5.5703125" style="169" customWidth="1"/>
    <col min="3591" max="3591" width="5.28515625" style="169" customWidth="1"/>
    <col min="3592" max="3592" width="44.7109375" style="169" customWidth="1"/>
    <col min="3593" max="3593" width="15.85546875" style="169" bestFit="1" customWidth="1"/>
    <col min="3594" max="3594" width="17.28515625" style="169" customWidth="1"/>
    <col min="3595" max="3595" width="16.7109375" style="169" customWidth="1"/>
    <col min="3596" max="3596" width="11.42578125" style="169"/>
    <col min="3597" max="3597" width="16.28515625" style="169" bestFit="1" customWidth="1"/>
    <col min="3598" max="3598" width="21.7109375" style="169" bestFit="1" customWidth="1"/>
    <col min="3599" max="3843" width="11.42578125" style="169"/>
    <col min="3844" max="3845" width="4.28515625" style="169" customWidth="1"/>
    <col min="3846" max="3846" width="5.5703125" style="169" customWidth="1"/>
    <col min="3847" max="3847" width="5.28515625" style="169" customWidth="1"/>
    <col min="3848" max="3848" width="44.7109375" style="169" customWidth="1"/>
    <col min="3849" max="3849" width="15.85546875" style="169" bestFit="1" customWidth="1"/>
    <col min="3850" max="3850" width="17.28515625" style="169" customWidth="1"/>
    <col min="3851" max="3851" width="16.7109375" style="169" customWidth="1"/>
    <col min="3852" max="3852" width="11.42578125" style="169"/>
    <col min="3853" max="3853" width="16.28515625" style="169" bestFit="1" customWidth="1"/>
    <col min="3854" max="3854" width="21.7109375" style="169" bestFit="1" customWidth="1"/>
    <col min="3855" max="4099" width="11.42578125" style="169"/>
    <col min="4100" max="4101" width="4.28515625" style="169" customWidth="1"/>
    <col min="4102" max="4102" width="5.5703125" style="169" customWidth="1"/>
    <col min="4103" max="4103" width="5.28515625" style="169" customWidth="1"/>
    <col min="4104" max="4104" width="44.7109375" style="169" customWidth="1"/>
    <col min="4105" max="4105" width="15.85546875" style="169" bestFit="1" customWidth="1"/>
    <col min="4106" max="4106" width="17.28515625" style="169" customWidth="1"/>
    <col min="4107" max="4107" width="16.7109375" style="169" customWidth="1"/>
    <col min="4108" max="4108" width="11.42578125" style="169"/>
    <col min="4109" max="4109" width="16.28515625" style="169" bestFit="1" customWidth="1"/>
    <col min="4110" max="4110" width="21.7109375" style="169" bestFit="1" customWidth="1"/>
    <col min="4111" max="4355" width="11.42578125" style="169"/>
    <col min="4356" max="4357" width="4.28515625" style="169" customWidth="1"/>
    <col min="4358" max="4358" width="5.5703125" style="169" customWidth="1"/>
    <col min="4359" max="4359" width="5.28515625" style="169" customWidth="1"/>
    <col min="4360" max="4360" width="44.7109375" style="169" customWidth="1"/>
    <col min="4361" max="4361" width="15.85546875" style="169" bestFit="1" customWidth="1"/>
    <col min="4362" max="4362" width="17.28515625" style="169" customWidth="1"/>
    <col min="4363" max="4363" width="16.7109375" style="169" customWidth="1"/>
    <col min="4364" max="4364" width="11.42578125" style="169"/>
    <col min="4365" max="4365" width="16.28515625" style="169" bestFit="1" customWidth="1"/>
    <col min="4366" max="4366" width="21.7109375" style="169" bestFit="1" customWidth="1"/>
    <col min="4367" max="4611" width="11.42578125" style="169"/>
    <col min="4612" max="4613" width="4.28515625" style="169" customWidth="1"/>
    <col min="4614" max="4614" width="5.5703125" style="169" customWidth="1"/>
    <col min="4615" max="4615" width="5.28515625" style="169" customWidth="1"/>
    <col min="4616" max="4616" width="44.7109375" style="169" customWidth="1"/>
    <col min="4617" max="4617" width="15.85546875" style="169" bestFit="1" customWidth="1"/>
    <col min="4618" max="4618" width="17.28515625" style="169" customWidth="1"/>
    <col min="4619" max="4619" width="16.7109375" style="169" customWidth="1"/>
    <col min="4620" max="4620" width="11.42578125" style="169"/>
    <col min="4621" max="4621" width="16.28515625" style="169" bestFit="1" customWidth="1"/>
    <col min="4622" max="4622" width="21.7109375" style="169" bestFit="1" customWidth="1"/>
    <col min="4623" max="4867" width="11.42578125" style="169"/>
    <col min="4868" max="4869" width="4.28515625" style="169" customWidth="1"/>
    <col min="4870" max="4870" width="5.5703125" style="169" customWidth="1"/>
    <col min="4871" max="4871" width="5.28515625" style="169" customWidth="1"/>
    <col min="4872" max="4872" width="44.7109375" style="169" customWidth="1"/>
    <col min="4873" max="4873" width="15.85546875" style="169" bestFit="1" customWidth="1"/>
    <col min="4874" max="4874" width="17.28515625" style="169" customWidth="1"/>
    <col min="4875" max="4875" width="16.7109375" style="169" customWidth="1"/>
    <col min="4876" max="4876" width="11.42578125" style="169"/>
    <col min="4877" max="4877" width="16.28515625" style="169" bestFit="1" customWidth="1"/>
    <col min="4878" max="4878" width="21.7109375" style="169" bestFit="1" customWidth="1"/>
    <col min="4879" max="5123" width="11.42578125" style="169"/>
    <col min="5124" max="5125" width="4.28515625" style="169" customWidth="1"/>
    <col min="5126" max="5126" width="5.5703125" style="169" customWidth="1"/>
    <col min="5127" max="5127" width="5.28515625" style="169" customWidth="1"/>
    <col min="5128" max="5128" width="44.7109375" style="169" customWidth="1"/>
    <col min="5129" max="5129" width="15.85546875" style="169" bestFit="1" customWidth="1"/>
    <col min="5130" max="5130" width="17.28515625" style="169" customWidth="1"/>
    <col min="5131" max="5131" width="16.7109375" style="169" customWidth="1"/>
    <col min="5132" max="5132" width="11.42578125" style="169"/>
    <col min="5133" max="5133" width="16.28515625" style="169" bestFit="1" customWidth="1"/>
    <col min="5134" max="5134" width="21.7109375" style="169" bestFit="1" customWidth="1"/>
    <col min="5135" max="5379" width="11.42578125" style="169"/>
    <col min="5380" max="5381" width="4.28515625" style="169" customWidth="1"/>
    <col min="5382" max="5382" width="5.5703125" style="169" customWidth="1"/>
    <col min="5383" max="5383" width="5.28515625" style="169" customWidth="1"/>
    <col min="5384" max="5384" width="44.7109375" style="169" customWidth="1"/>
    <col min="5385" max="5385" width="15.85546875" style="169" bestFit="1" customWidth="1"/>
    <col min="5386" max="5386" width="17.28515625" style="169" customWidth="1"/>
    <col min="5387" max="5387" width="16.7109375" style="169" customWidth="1"/>
    <col min="5388" max="5388" width="11.42578125" style="169"/>
    <col min="5389" max="5389" width="16.28515625" style="169" bestFit="1" customWidth="1"/>
    <col min="5390" max="5390" width="21.7109375" style="169" bestFit="1" customWidth="1"/>
    <col min="5391" max="5635" width="11.42578125" style="169"/>
    <col min="5636" max="5637" width="4.28515625" style="169" customWidth="1"/>
    <col min="5638" max="5638" width="5.5703125" style="169" customWidth="1"/>
    <col min="5639" max="5639" width="5.28515625" style="169" customWidth="1"/>
    <col min="5640" max="5640" width="44.7109375" style="169" customWidth="1"/>
    <col min="5641" max="5641" width="15.85546875" style="169" bestFit="1" customWidth="1"/>
    <col min="5642" max="5642" width="17.28515625" style="169" customWidth="1"/>
    <col min="5643" max="5643" width="16.7109375" style="169" customWidth="1"/>
    <col min="5644" max="5644" width="11.42578125" style="169"/>
    <col min="5645" max="5645" width="16.28515625" style="169" bestFit="1" customWidth="1"/>
    <col min="5646" max="5646" width="21.7109375" style="169" bestFit="1" customWidth="1"/>
    <col min="5647" max="5891" width="11.42578125" style="169"/>
    <col min="5892" max="5893" width="4.28515625" style="169" customWidth="1"/>
    <col min="5894" max="5894" width="5.5703125" style="169" customWidth="1"/>
    <col min="5895" max="5895" width="5.28515625" style="169" customWidth="1"/>
    <col min="5896" max="5896" width="44.7109375" style="169" customWidth="1"/>
    <col min="5897" max="5897" width="15.85546875" style="169" bestFit="1" customWidth="1"/>
    <col min="5898" max="5898" width="17.28515625" style="169" customWidth="1"/>
    <col min="5899" max="5899" width="16.7109375" style="169" customWidth="1"/>
    <col min="5900" max="5900" width="11.42578125" style="169"/>
    <col min="5901" max="5901" width="16.28515625" style="169" bestFit="1" customWidth="1"/>
    <col min="5902" max="5902" width="21.7109375" style="169" bestFit="1" customWidth="1"/>
    <col min="5903" max="6147" width="11.42578125" style="169"/>
    <col min="6148" max="6149" width="4.28515625" style="169" customWidth="1"/>
    <col min="6150" max="6150" width="5.5703125" style="169" customWidth="1"/>
    <col min="6151" max="6151" width="5.28515625" style="169" customWidth="1"/>
    <col min="6152" max="6152" width="44.7109375" style="169" customWidth="1"/>
    <col min="6153" max="6153" width="15.85546875" style="169" bestFit="1" customWidth="1"/>
    <col min="6154" max="6154" width="17.28515625" style="169" customWidth="1"/>
    <col min="6155" max="6155" width="16.7109375" style="169" customWidth="1"/>
    <col min="6156" max="6156" width="11.42578125" style="169"/>
    <col min="6157" max="6157" width="16.28515625" style="169" bestFit="1" customWidth="1"/>
    <col min="6158" max="6158" width="21.7109375" style="169" bestFit="1" customWidth="1"/>
    <col min="6159" max="6403" width="11.42578125" style="169"/>
    <col min="6404" max="6405" width="4.28515625" style="169" customWidth="1"/>
    <col min="6406" max="6406" width="5.5703125" style="169" customWidth="1"/>
    <col min="6407" max="6407" width="5.28515625" style="169" customWidth="1"/>
    <col min="6408" max="6408" width="44.7109375" style="169" customWidth="1"/>
    <col min="6409" max="6409" width="15.85546875" style="169" bestFit="1" customWidth="1"/>
    <col min="6410" max="6410" width="17.28515625" style="169" customWidth="1"/>
    <col min="6411" max="6411" width="16.7109375" style="169" customWidth="1"/>
    <col min="6412" max="6412" width="11.42578125" style="169"/>
    <col min="6413" max="6413" width="16.28515625" style="169" bestFit="1" customWidth="1"/>
    <col min="6414" max="6414" width="21.7109375" style="169" bestFit="1" customWidth="1"/>
    <col min="6415" max="6659" width="11.42578125" style="169"/>
    <col min="6660" max="6661" width="4.28515625" style="169" customWidth="1"/>
    <col min="6662" max="6662" width="5.5703125" style="169" customWidth="1"/>
    <col min="6663" max="6663" width="5.28515625" style="169" customWidth="1"/>
    <col min="6664" max="6664" width="44.7109375" style="169" customWidth="1"/>
    <col min="6665" max="6665" width="15.85546875" style="169" bestFit="1" customWidth="1"/>
    <col min="6666" max="6666" width="17.28515625" style="169" customWidth="1"/>
    <col min="6667" max="6667" width="16.7109375" style="169" customWidth="1"/>
    <col min="6668" max="6668" width="11.42578125" style="169"/>
    <col min="6669" max="6669" width="16.28515625" style="169" bestFit="1" customWidth="1"/>
    <col min="6670" max="6670" width="21.7109375" style="169" bestFit="1" customWidth="1"/>
    <col min="6671" max="6915" width="11.42578125" style="169"/>
    <col min="6916" max="6917" width="4.28515625" style="169" customWidth="1"/>
    <col min="6918" max="6918" width="5.5703125" style="169" customWidth="1"/>
    <col min="6919" max="6919" width="5.28515625" style="169" customWidth="1"/>
    <col min="6920" max="6920" width="44.7109375" style="169" customWidth="1"/>
    <col min="6921" max="6921" width="15.85546875" style="169" bestFit="1" customWidth="1"/>
    <col min="6922" max="6922" width="17.28515625" style="169" customWidth="1"/>
    <col min="6923" max="6923" width="16.7109375" style="169" customWidth="1"/>
    <col min="6924" max="6924" width="11.42578125" style="169"/>
    <col min="6925" max="6925" width="16.28515625" style="169" bestFit="1" customWidth="1"/>
    <col min="6926" max="6926" width="21.7109375" style="169" bestFit="1" customWidth="1"/>
    <col min="6927" max="7171" width="11.42578125" style="169"/>
    <col min="7172" max="7173" width="4.28515625" style="169" customWidth="1"/>
    <col min="7174" max="7174" width="5.5703125" style="169" customWidth="1"/>
    <col min="7175" max="7175" width="5.28515625" style="169" customWidth="1"/>
    <col min="7176" max="7176" width="44.7109375" style="169" customWidth="1"/>
    <col min="7177" max="7177" width="15.85546875" style="169" bestFit="1" customWidth="1"/>
    <col min="7178" max="7178" width="17.28515625" style="169" customWidth="1"/>
    <col min="7179" max="7179" width="16.7109375" style="169" customWidth="1"/>
    <col min="7180" max="7180" width="11.42578125" style="169"/>
    <col min="7181" max="7181" width="16.28515625" style="169" bestFit="1" customWidth="1"/>
    <col min="7182" max="7182" width="21.7109375" style="169" bestFit="1" customWidth="1"/>
    <col min="7183" max="7427" width="11.42578125" style="169"/>
    <col min="7428" max="7429" width="4.28515625" style="169" customWidth="1"/>
    <col min="7430" max="7430" width="5.5703125" style="169" customWidth="1"/>
    <col min="7431" max="7431" width="5.28515625" style="169" customWidth="1"/>
    <col min="7432" max="7432" width="44.7109375" style="169" customWidth="1"/>
    <col min="7433" max="7433" width="15.85546875" style="169" bestFit="1" customWidth="1"/>
    <col min="7434" max="7434" width="17.28515625" style="169" customWidth="1"/>
    <col min="7435" max="7435" width="16.7109375" style="169" customWidth="1"/>
    <col min="7436" max="7436" width="11.42578125" style="169"/>
    <col min="7437" max="7437" width="16.28515625" style="169" bestFit="1" customWidth="1"/>
    <col min="7438" max="7438" width="21.7109375" style="169" bestFit="1" customWidth="1"/>
    <col min="7439" max="7683" width="11.42578125" style="169"/>
    <col min="7684" max="7685" width="4.28515625" style="169" customWidth="1"/>
    <col min="7686" max="7686" width="5.5703125" style="169" customWidth="1"/>
    <col min="7687" max="7687" width="5.28515625" style="169" customWidth="1"/>
    <col min="7688" max="7688" width="44.7109375" style="169" customWidth="1"/>
    <col min="7689" max="7689" width="15.85546875" style="169" bestFit="1" customWidth="1"/>
    <col min="7690" max="7690" width="17.28515625" style="169" customWidth="1"/>
    <col min="7691" max="7691" width="16.7109375" style="169" customWidth="1"/>
    <col min="7692" max="7692" width="11.42578125" style="169"/>
    <col min="7693" max="7693" width="16.28515625" style="169" bestFit="1" customWidth="1"/>
    <col min="7694" max="7694" width="21.7109375" style="169" bestFit="1" customWidth="1"/>
    <col min="7695" max="7939" width="11.42578125" style="169"/>
    <col min="7940" max="7941" width="4.28515625" style="169" customWidth="1"/>
    <col min="7942" max="7942" width="5.5703125" style="169" customWidth="1"/>
    <col min="7943" max="7943" width="5.28515625" style="169" customWidth="1"/>
    <col min="7944" max="7944" width="44.7109375" style="169" customWidth="1"/>
    <col min="7945" max="7945" width="15.85546875" style="169" bestFit="1" customWidth="1"/>
    <col min="7946" max="7946" width="17.28515625" style="169" customWidth="1"/>
    <col min="7947" max="7947" width="16.7109375" style="169" customWidth="1"/>
    <col min="7948" max="7948" width="11.42578125" style="169"/>
    <col min="7949" max="7949" width="16.28515625" style="169" bestFit="1" customWidth="1"/>
    <col min="7950" max="7950" width="21.7109375" style="169" bestFit="1" customWidth="1"/>
    <col min="7951" max="8195" width="11.42578125" style="169"/>
    <col min="8196" max="8197" width="4.28515625" style="169" customWidth="1"/>
    <col min="8198" max="8198" width="5.5703125" style="169" customWidth="1"/>
    <col min="8199" max="8199" width="5.28515625" style="169" customWidth="1"/>
    <col min="8200" max="8200" width="44.7109375" style="169" customWidth="1"/>
    <col min="8201" max="8201" width="15.85546875" style="169" bestFit="1" customWidth="1"/>
    <col min="8202" max="8202" width="17.28515625" style="169" customWidth="1"/>
    <col min="8203" max="8203" width="16.7109375" style="169" customWidth="1"/>
    <col min="8204" max="8204" width="11.42578125" style="169"/>
    <col min="8205" max="8205" width="16.28515625" style="169" bestFit="1" customWidth="1"/>
    <col min="8206" max="8206" width="21.7109375" style="169" bestFit="1" customWidth="1"/>
    <col min="8207" max="8451" width="11.42578125" style="169"/>
    <col min="8452" max="8453" width="4.28515625" style="169" customWidth="1"/>
    <col min="8454" max="8454" width="5.5703125" style="169" customWidth="1"/>
    <col min="8455" max="8455" width="5.28515625" style="169" customWidth="1"/>
    <col min="8456" max="8456" width="44.7109375" style="169" customWidth="1"/>
    <col min="8457" max="8457" width="15.85546875" style="169" bestFit="1" customWidth="1"/>
    <col min="8458" max="8458" width="17.28515625" style="169" customWidth="1"/>
    <col min="8459" max="8459" width="16.7109375" style="169" customWidth="1"/>
    <col min="8460" max="8460" width="11.42578125" style="169"/>
    <col min="8461" max="8461" width="16.28515625" style="169" bestFit="1" customWidth="1"/>
    <col min="8462" max="8462" width="21.7109375" style="169" bestFit="1" customWidth="1"/>
    <col min="8463" max="8707" width="11.42578125" style="169"/>
    <col min="8708" max="8709" width="4.28515625" style="169" customWidth="1"/>
    <col min="8710" max="8710" width="5.5703125" style="169" customWidth="1"/>
    <col min="8711" max="8711" width="5.28515625" style="169" customWidth="1"/>
    <col min="8712" max="8712" width="44.7109375" style="169" customWidth="1"/>
    <col min="8713" max="8713" width="15.85546875" style="169" bestFit="1" customWidth="1"/>
    <col min="8714" max="8714" width="17.28515625" style="169" customWidth="1"/>
    <col min="8715" max="8715" width="16.7109375" style="169" customWidth="1"/>
    <col min="8716" max="8716" width="11.42578125" style="169"/>
    <col min="8717" max="8717" width="16.28515625" style="169" bestFit="1" customWidth="1"/>
    <col min="8718" max="8718" width="21.7109375" style="169" bestFit="1" customWidth="1"/>
    <col min="8719" max="8963" width="11.42578125" style="169"/>
    <col min="8964" max="8965" width="4.28515625" style="169" customWidth="1"/>
    <col min="8966" max="8966" width="5.5703125" style="169" customWidth="1"/>
    <col min="8967" max="8967" width="5.28515625" style="169" customWidth="1"/>
    <col min="8968" max="8968" width="44.7109375" style="169" customWidth="1"/>
    <col min="8969" max="8969" width="15.85546875" style="169" bestFit="1" customWidth="1"/>
    <col min="8970" max="8970" width="17.28515625" style="169" customWidth="1"/>
    <col min="8971" max="8971" width="16.7109375" style="169" customWidth="1"/>
    <col min="8972" max="8972" width="11.42578125" style="169"/>
    <col min="8973" max="8973" width="16.28515625" style="169" bestFit="1" customWidth="1"/>
    <col min="8974" max="8974" width="21.7109375" style="169" bestFit="1" customWidth="1"/>
    <col min="8975" max="9219" width="11.42578125" style="169"/>
    <col min="9220" max="9221" width="4.28515625" style="169" customWidth="1"/>
    <col min="9222" max="9222" width="5.5703125" style="169" customWidth="1"/>
    <col min="9223" max="9223" width="5.28515625" style="169" customWidth="1"/>
    <col min="9224" max="9224" width="44.7109375" style="169" customWidth="1"/>
    <col min="9225" max="9225" width="15.85546875" style="169" bestFit="1" customWidth="1"/>
    <col min="9226" max="9226" width="17.28515625" style="169" customWidth="1"/>
    <col min="9227" max="9227" width="16.7109375" style="169" customWidth="1"/>
    <col min="9228" max="9228" width="11.42578125" style="169"/>
    <col min="9229" max="9229" width="16.28515625" style="169" bestFit="1" customWidth="1"/>
    <col min="9230" max="9230" width="21.7109375" style="169" bestFit="1" customWidth="1"/>
    <col min="9231" max="9475" width="11.42578125" style="169"/>
    <col min="9476" max="9477" width="4.28515625" style="169" customWidth="1"/>
    <col min="9478" max="9478" width="5.5703125" style="169" customWidth="1"/>
    <col min="9479" max="9479" width="5.28515625" style="169" customWidth="1"/>
    <col min="9480" max="9480" width="44.7109375" style="169" customWidth="1"/>
    <col min="9481" max="9481" width="15.85546875" style="169" bestFit="1" customWidth="1"/>
    <col min="9482" max="9482" width="17.28515625" style="169" customWidth="1"/>
    <col min="9483" max="9483" width="16.7109375" style="169" customWidth="1"/>
    <col min="9484" max="9484" width="11.42578125" style="169"/>
    <col min="9485" max="9485" width="16.28515625" style="169" bestFit="1" customWidth="1"/>
    <col min="9486" max="9486" width="21.7109375" style="169" bestFit="1" customWidth="1"/>
    <col min="9487" max="9731" width="11.42578125" style="169"/>
    <col min="9732" max="9733" width="4.28515625" style="169" customWidth="1"/>
    <col min="9734" max="9734" width="5.5703125" style="169" customWidth="1"/>
    <col min="9735" max="9735" width="5.28515625" style="169" customWidth="1"/>
    <col min="9736" max="9736" width="44.7109375" style="169" customWidth="1"/>
    <col min="9737" max="9737" width="15.85546875" style="169" bestFit="1" customWidth="1"/>
    <col min="9738" max="9738" width="17.28515625" style="169" customWidth="1"/>
    <col min="9739" max="9739" width="16.7109375" style="169" customWidth="1"/>
    <col min="9740" max="9740" width="11.42578125" style="169"/>
    <col min="9741" max="9741" width="16.28515625" style="169" bestFit="1" customWidth="1"/>
    <col min="9742" max="9742" width="21.7109375" style="169" bestFit="1" customWidth="1"/>
    <col min="9743" max="9987" width="11.42578125" style="169"/>
    <col min="9988" max="9989" width="4.28515625" style="169" customWidth="1"/>
    <col min="9990" max="9990" width="5.5703125" style="169" customWidth="1"/>
    <col min="9991" max="9991" width="5.28515625" style="169" customWidth="1"/>
    <col min="9992" max="9992" width="44.7109375" style="169" customWidth="1"/>
    <col min="9993" max="9993" width="15.85546875" style="169" bestFit="1" customWidth="1"/>
    <col min="9994" max="9994" width="17.28515625" style="169" customWidth="1"/>
    <col min="9995" max="9995" width="16.7109375" style="169" customWidth="1"/>
    <col min="9996" max="9996" width="11.42578125" style="169"/>
    <col min="9997" max="9997" width="16.28515625" style="169" bestFit="1" customWidth="1"/>
    <col min="9998" max="9998" width="21.7109375" style="169" bestFit="1" customWidth="1"/>
    <col min="9999" max="10243" width="11.42578125" style="169"/>
    <col min="10244" max="10245" width="4.28515625" style="169" customWidth="1"/>
    <col min="10246" max="10246" width="5.5703125" style="169" customWidth="1"/>
    <col min="10247" max="10247" width="5.28515625" style="169" customWidth="1"/>
    <col min="10248" max="10248" width="44.7109375" style="169" customWidth="1"/>
    <col min="10249" max="10249" width="15.85546875" style="169" bestFit="1" customWidth="1"/>
    <col min="10250" max="10250" width="17.28515625" style="169" customWidth="1"/>
    <col min="10251" max="10251" width="16.7109375" style="169" customWidth="1"/>
    <col min="10252" max="10252" width="11.42578125" style="169"/>
    <col min="10253" max="10253" width="16.28515625" style="169" bestFit="1" customWidth="1"/>
    <col min="10254" max="10254" width="21.7109375" style="169" bestFit="1" customWidth="1"/>
    <col min="10255" max="10499" width="11.42578125" style="169"/>
    <col min="10500" max="10501" width="4.28515625" style="169" customWidth="1"/>
    <col min="10502" max="10502" width="5.5703125" style="169" customWidth="1"/>
    <col min="10503" max="10503" width="5.28515625" style="169" customWidth="1"/>
    <col min="10504" max="10504" width="44.7109375" style="169" customWidth="1"/>
    <col min="10505" max="10505" width="15.85546875" style="169" bestFit="1" customWidth="1"/>
    <col min="10506" max="10506" width="17.28515625" style="169" customWidth="1"/>
    <col min="10507" max="10507" width="16.7109375" style="169" customWidth="1"/>
    <col min="10508" max="10508" width="11.42578125" style="169"/>
    <col min="10509" max="10509" width="16.28515625" style="169" bestFit="1" customWidth="1"/>
    <col min="10510" max="10510" width="21.7109375" style="169" bestFit="1" customWidth="1"/>
    <col min="10511" max="10755" width="11.42578125" style="169"/>
    <col min="10756" max="10757" width="4.28515625" style="169" customWidth="1"/>
    <col min="10758" max="10758" width="5.5703125" style="169" customWidth="1"/>
    <col min="10759" max="10759" width="5.28515625" style="169" customWidth="1"/>
    <col min="10760" max="10760" width="44.7109375" style="169" customWidth="1"/>
    <col min="10761" max="10761" width="15.85546875" style="169" bestFit="1" customWidth="1"/>
    <col min="10762" max="10762" width="17.28515625" style="169" customWidth="1"/>
    <col min="10763" max="10763" width="16.7109375" style="169" customWidth="1"/>
    <col min="10764" max="10764" width="11.42578125" style="169"/>
    <col min="10765" max="10765" width="16.28515625" style="169" bestFit="1" customWidth="1"/>
    <col min="10766" max="10766" width="21.7109375" style="169" bestFit="1" customWidth="1"/>
    <col min="10767" max="11011" width="11.42578125" style="169"/>
    <col min="11012" max="11013" width="4.28515625" style="169" customWidth="1"/>
    <col min="11014" max="11014" width="5.5703125" style="169" customWidth="1"/>
    <col min="11015" max="11015" width="5.28515625" style="169" customWidth="1"/>
    <col min="11016" max="11016" width="44.7109375" style="169" customWidth="1"/>
    <col min="11017" max="11017" width="15.85546875" style="169" bestFit="1" customWidth="1"/>
    <col min="11018" max="11018" width="17.28515625" style="169" customWidth="1"/>
    <col min="11019" max="11019" width="16.7109375" style="169" customWidth="1"/>
    <col min="11020" max="11020" width="11.42578125" style="169"/>
    <col min="11021" max="11021" width="16.28515625" style="169" bestFit="1" customWidth="1"/>
    <col min="11022" max="11022" width="21.7109375" style="169" bestFit="1" customWidth="1"/>
    <col min="11023" max="11267" width="11.42578125" style="169"/>
    <col min="11268" max="11269" width="4.28515625" style="169" customWidth="1"/>
    <col min="11270" max="11270" width="5.5703125" style="169" customWidth="1"/>
    <col min="11271" max="11271" width="5.28515625" style="169" customWidth="1"/>
    <col min="11272" max="11272" width="44.7109375" style="169" customWidth="1"/>
    <col min="11273" max="11273" width="15.85546875" style="169" bestFit="1" customWidth="1"/>
    <col min="11274" max="11274" width="17.28515625" style="169" customWidth="1"/>
    <col min="11275" max="11275" width="16.7109375" style="169" customWidth="1"/>
    <col min="11276" max="11276" width="11.42578125" style="169"/>
    <col min="11277" max="11277" width="16.28515625" style="169" bestFit="1" customWidth="1"/>
    <col min="11278" max="11278" width="21.7109375" style="169" bestFit="1" customWidth="1"/>
    <col min="11279" max="11523" width="11.42578125" style="169"/>
    <col min="11524" max="11525" width="4.28515625" style="169" customWidth="1"/>
    <col min="11526" max="11526" width="5.5703125" style="169" customWidth="1"/>
    <col min="11527" max="11527" width="5.28515625" style="169" customWidth="1"/>
    <col min="11528" max="11528" width="44.7109375" style="169" customWidth="1"/>
    <col min="11529" max="11529" width="15.85546875" style="169" bestFit="1" customWidth="1"/>
    <col min="11530" max="11530" width="17.28515625" style="169" customWidth="1"/>
    <col min="11531" max="11531" width="16.7109375" style="169" customWidth="1"/>
    <col min="11532" max="11532" width="11.42578125" style="169"/>
    <col min="11533" max="11533" width="16.28515625" style="169" bestFit="1" customWidth="1"/>
    <col min="11534" max="11534" width="21.7109375" style="169" bestFit="1" customWidth="1"/>
    <col min="11535" max="11779" width="11.42578125" style="169"/>
    <col min="11780" max="11781" width="4.28515625" style="169" customWidth="1"/>
    <col min="11782" max="11782" width="5.5703125" style="169" customWidth="1"/>
    <col min="11783" max="11783" width="5.28515625" style="169" customWidth="1"/>
    <col min="11784" max="11784" width="44.7109375" style="169" customWidth="1"/>
    <col min="11785" max="11785" width="15.85546875" style="169" bestFit="1" customWidth="1"/>
    <col min="11786" max="11786" width="17.28515625" style="169" customWidth="1"/>
    <col min="11787" max="11787" width="16.7109375" style="169" customWidth="1"/>
    <col min="11788" max="11788" width="11.42578125" style="169"/>
    <col min="11789" max="11789" width="16.28515625" style="169" bestFit="1" customWidth="1"/>
    <col min="11790" max="11790" width="21.7109375" style="169" bestFit="1" customWidth="1"/>
    <col min="11791" max="12035" width="11.42578125" style="169"/>
    <col min="12036" max="12037" width="4.28515625" style="169" customWidth="1"/>
    <col min="12038" max="12038" width="5.5703125" style="169" customWidth="1"/>
    <col min="12039" max="12039" width="5.28515625" style="169" customWidth="1"/>
    <col min="12040" max="12040" width="44.7109375" style="169" customWidth="1"/>
    <col min="12041" max="12041" width="15.85546875" style="169" bestFit="1" customWidth="1"/>
    <col min="12042" max="12042" width="17.28515625" style="169" customWidth="1"/>
    <col min="12043" max="12043" width="16.7109375" style="169" customWidth="1"/>
    <col min="12044" max="12044" width="11.42578125" style="169"/>
    <col min="12045" max="12045" width="16.28515625" style="169" bestFit="1" customWidth="1"/>
    <col min="12046" max="12046" width="21.7109375" style="169" bestFit="1" customWidth="1"/>
    <col min="12047" max="12291" width="11.42578125" style="169"/>
    <col min="12292" max="12293" width="4.28515625" style="169" customWidth="1"/>
    <col min="12294" max="12294" width="5.5703125" style="169" customWidth="1"/>
    <col min="12295" max="12295" width="5.28515625" style="169" customWidth="1"/>
    <col min="12296" max="12296" width="44.7109375" style="169" customWidth="1"/>
    <col min="12297" max="12297" width="15.85546875" style="169" bestFit="1" customWidth="1"/>
    <col min="12298" max="12298" width="17.28515625" style="169" customWidth="1"/>
    <col min="12299" max="12299" width="16.7109375" style="169" customWidth="1"/>
    <col min="12300" max="12300" width="11.42578125" style="169"/>
    <col min="12301" max="12301" width="16.28515625" style="169" bestFit="1" customWidth="1"/>
    <col min="12302" max="12302" width="21.7109375" style="169" bestFit="1" customWidth="1"/>
    <col min="12303" max="12547" width="11.42578125" style="169"/>
    <col min="12548" max="12549" width="4.28515625" style="169" customWidth="1"/>
    <col min="12550" max="12550" width="5.5703125" style="169" customWidth="1"/>
    <col min="12551" max="12551" width="5.28515625" style="169" customWidth="1"/>
    <col min="12552" max="12552" width="44.7109375" style="169" customWidth="1"/>
    <col min="12553" max="12553" width="15.85546875" style="169" bestFit="1" customWidth="1"/>
    <col min="12554" max="12554" width="17.28515625" style="169" customWidth="1"/>
    <col min="12555" max="12555" width="16.7109375" style="169" customWidth="1"/>
    <col min="12556" max="12556" width="11.42578125" style="169"/>
    <col min="12557" max="12557" width="16.28515625" style="169" bestFit="1" customWidth="1"/>
    <col min="12558" max="12558" width="21.7109375" style="169" bestFit="1" customWidth="1"/>
    <col min="12559" max="12803" width="11.42578125" style="169"/>
    <col min="12804" max="12805" width="4.28515625" style="169" customWidth="1"/>
    <col min="12806" max="12806" width="5.5703125" style="169" customWidth="1"/>
    <col min="12807" max="12807" width="5.28515625" style="169" customWidth="1"/>
    <col min="12808" max="12808" width="44.7109375" style="169" customWidth="1"/>
    <col min="12809" max="12809" width="15.85546875" style="169" bestFit="1" customWidth="1"/>
    <col min="12810" max="12810" width="17.28515625" style="169" customWidth="1"/>
    <col min="12811" max="12811" width="16.7109375" style="169" customWidth="1"/>
    <col min="12812" max="12812" width="11.42578125" style="169"/>
    <col min="12813" max="12813" width="16.28515625" style="169" bestFit="1" customWidth="1"/>
    <col min="12814" max="12814" width="21.7109375" style="169" bestFit="1" customWidth="1"/>
    <col min="12815" max="13059" width="11.42578125" style="169"/>
    <col min="13060" max="13061" width="4.28515625" style="169" customWidth="1"/>
    <col min="13062" max="13062" width="5.5703125" style="169" customWidth="1"/>
    <col min="13063" max="13063" width="5.28515625" style="169" customWidth="1"/>
    <col min="13064" max="13064" width="44.7109375" style="169" customWidth="1"/>
    <col min="13065" max="13065" width="15.85546875" style="169" bestFit="1" customWidth="1"/>
    <col min="13066" max="13066" width="17.28515625" style="169" customWidth="1"/>
    <col min="13067" max="13067" width="16.7109375" style="169" customWidth="1"/>
    <col min="13068" max="13068" width="11.42578125" style="169"/>
    <col min="13069" max="13069" width="16.28515625" style="169" bestFit="1" customWidth="1"/>
    <col min="13070" max="13070" width="21.7109375" style="169" bestFit="1" customWidth="1"/>
    <col min="13071" max="13315" width="11.42578125" style="169"/>
    <col min="13316" max="13317" width="4.28515625" style="169" customWidth="1"/>
    <col min="13318" max="13318" width="5.5703125" style="169" customWidth="1"/>
    <col min="13319" max="13319" width="5.28515625" style="169" customWidth="1"/>
    <col min="13320" max="13320" width="44.7109375" style="169" customWidth="1"/>
    <col min="13321" max="13321" width="15.85546875" style="169" bestFit="1" customWidth="1"/>
    <col min="13322" max="13322" width="17.28515625" style="169" customWidth="1"/>
    <col min="13323" max="13323" width="16.7109375" style="169" customWidth="1"/>
    <col min="13324" max="13324" width="11.42578125" style="169"/>
    <col min="13325" max="13325" width="16.28515625" style="169" bestFit="1" customWidth="1"/>
    <col min="13326" max="13326" width="21.7109375" style="169" bestFit="1" customWidth="1"/>
    <col min="13327" max="13571" width="11.42578125" style="169"/>
    <col min="13572" max="13573" width="4.28515625" style="169" customWidth="1"/>
    <col min="13574" max="13574" width="5.5703125" style="169" customWidth="1"/>
    <col min="13575" max="13575" width="5.28515625" style="169" customWidth="1"/>
    <col min="13576" max="13576" width="44.7109375" style="169" customWidth="1"/>
    <col min="13577" max="13577" width="15.85546875" style="169" bestFit="1" customWidth="1"/>
    <col min="13578" max="13578" width="17.28515625" style="169" customWidth="1"/>
    <col min="13579" max="13579" width="16.7109375" style="169" customWidth="1"/>
    <col min="13580" max="13580" width="11.42578125" style="169"/>
    <col min="13581" max="13581" width="16.28515625" style="169" bestFit="1" customWidth="1"/>
    <col min="13582" max="13582" width="21.7109375" style="169" bestFit="1" customWidth="1"/>
    <col min="13583" max="13827" width="11.42578125" style="169"/>
    <col min="13828" max="13829" width="4.28515625" style="169" customWidth="1"/>
    <col min="13830" max="13830" width="5.5703125" style="169" customWidth="1"/>
    <col min="13831" max="13831" width="5.28515625" style="169" customWidth="1"/>
    <col min="13832" max="13832" width="44.7109375" style="169" customWidth="1"/>
    <col min="13833" max="13833" width="15.85546875" style="169" bestFit="1" customWidth="1"/>
    <col min="13834" max="13834" width="17.28515625" style="169" customWidth="1"/>
    <col min="13835" max="13835" width="16.7109375" style="169" customWidth="1"/>
    <col min="13836" max="13836" width="11.42578125" style="169"/>
    <col min="13837" max="13837" width="16.28515625" style="169" bestFit="1" customWidth="1"/>
    <col min="13838" max="13838" width="21.7109375" style="169" bestFit="1" customWidth="1"/>
    <col min="13839" max="14083" width="11.42578125" style="169"/>
    <col min="14084" max="14085" width="4.28515625" style="169" customWidth="1"/>
    <col min="14086" max="14086" width="5.5703125" style="169" customWidth="1"/>
    <col min="14087" max="14087" width="5.28515625" style="169" customWidth="1"/>
    <col min="14088" max="14088" width="44.7109375" style="169" customWidth="1"/>
    <col min="14089" max="14089" width="15.85546875" style="169" bestFit="1" customWidth="1"/>
    <col min="14090" max="14090" width="17.28515625" style="169" customWidth="1"/>
    <col min="14091" max="14091" width="16.7109375" style="169" customWidth="1"/>
    <col min="14092" max="14092" width="11.42578125" style="169"/>
    <col min="14093" max="14093" width="16.28515625" style="169" bestFit="1" customWidth="1"/>
    <col min="14094" max="14094" width="21.7109375" style="169" bestFit="1" customWidth="1"/>
    <col min="14095" max="14339" width="11.42578125" style="169"/>
    <col min="14340" max="14341" width="4.28515625" style="169" customWidth="1"/>
    <col min="14342" max="14342" width="5.5703125" style="169" customWidth="1"/>
    <col min="14343" max="14343" width="5.28515625" style="169" customWidth="1"/>
    <col min="14344" max="14344" width="44.7109375" style="169" customWidth="1"/>
    <col min="14345" max="14345" width="15.85546875" style="169" bestFit="1" customWidth="1"/>
    <col min="14346" max="14346" width="17.28515625" style="169" customWidth="1"/>
    <col min="14347" max="14347" width="16.7109375" style="169" customWidth="1"/>
    <col min="14348" max="14348" width="11.42578125" style="169"/>
    <col min="14349" max="14349" width="16.28515625" style="169" bestFit="1" customWidth="1"/>
    <col min="14350" max="14350" width="21.7109375" style="169" bestFit="1" customWidth="1"/>
    <col min="14351" max="14595" width="11.42578125" style="169"/>
    <col min="14596" max="14597" width="4.28515625" style="169" customWidth="1"/>
    <col min="14598" max="14598" width="5.5703125" style="169" customWidth="1"/>
    <col min="14599" max="14599" width="5.28515625" style="169" customWidth="1"/>
    <col min="14600" max="14600" width="44.7109375" style="169" customWidth="1"/>
    <col min="14601" max="14601" width="15.85546875" style="169" bestFit="1" customWidth="1"/>
    <col min="14602" max="14602" width="17.28515625" style="169" customWidth="1"/>
    <col min="14603" max="14603" width="16.7109375" style="169" customWidth="1"/>
    <col min="14604" max="14604" width="11.42578125" style="169"/>
    <col min="14605" max="14605" width="16.28515625" style="169" bestFit="1" customWidth="1"/>
    <col min="14606" max="14606" width="21.7109375" style="169" bestFit="1" customWidth="1"/>
    <col min="14607" max="14851" width="11.42578125" style="169"/>
    <col min="14852" max="14853" width="4.28515625" style="169" customWidth="1"/>
    <col min="14854" max="14854" width="5.5703125" style="169" customWidth="1"/>
    <col min="14855" max="14855" width="5.28515625" style="169" customWidth="1"/>
    <col min="14856" max="14856" width="44.7109375" style="169" customWidth="1"/>
    <col min="14857" max="14857" width="15.85546875" style="169" bestFit="1" customWidth="1"/>
    <col min="14858" max="14858" width="17.28515625" style="169" customWidth="1"/>
    <col min="14859" max="14859" width="16.7109375" style="169" customWidth="1"/>
    <col min="14860" max="14860" width="11.42578125" style="169"/>
    <col min="14861" max="14861" width="16.28515625" style="169" bestFit="1" customWidth="1"/>
    <col min="14862" max="14862" width="21.7109375" style="169" bestFit="1" customWidth="1"/>
    <col min="14863" max="15107" width="11.42578125" style="169"/>
    <col min="15108" max="15109" width="4.28515625" style="169" customWidth="1"/>
    <col min="15110" max="15110" width="5.5703125" style="169" customWidth="1"/>
    <col min="15111" max="15111" width="5.28515625" style="169" customWidth="1"/>
    <col min="15112" max="15112" width="44.7109375" style="169" customWidth="1"/>
    <col min="15113" max="15113" width="15.85546875" style="169" bestFit="1" customWidth="1"/>
    <col min="15114" max="15114" width="17.28515625" style="169" customWidth="1"/>
    <col min="15115" max="15115" width="16.7109375" style="169" customWidth="1"/>
    <col min="15116" max="15116" width="11.42578125" style="169"/>
    <col min="15117" max="15117" width="16.28515625" style="169" bestFit="1" customWidth="1"/>
    <col min="15118" max="15118" width="21.7109375" style="169" bestFit="1" customWidth="1"/>
    <col min="15119" max="15363" width="11.42578125" style="169"/>
    <col min="15364" max="15365" width="4.28515625" style="169" customWidth="1"/>
    <col min="15366" max="15366" width="5.5703125" style="169" customWidth="1"/>
    <col min="15367" max="15367" width="5.28515625" style="169" customWidth="1"/>
    <col min="15368" max="15368" width="44.7109375" style="169" customWidth="1"/>
    <col min="15369" max="15369" width="15.85546875" style="169" bestFit="1" customWidth="1"/>
    <col min="15370" max="15370" width="17.28515625" style="169" customWidth="1"/>
    <col min="15371" max="15371" width="16.7109375" style="169" customWidth="1"/>
    <col min="15372" max="15372" width="11.42578125" style="169"/>
    <col min="15373" max="15373" width="16.28515625" style="169" bestFit="1" customWidth="1"/>
    <col min="15374" max="15374" width="21.7109375" style="169" bestFit="1" customWidth="1"/>
    <col min="15375" max="15619" width="11.42578125" style="169"/>
    <col min="15620" max="15621" width="4.28515625" style="169" customWidth="1"/>
    <col min="15622" max="15622" width="5.5703125" style="169" customWidth="1"/>
    <col min="15623" max="15623" width="5.28515625" style="169" customWidth="1"/>
    <col min="15624" max="15624" width="44.7109375" style="169" customWidth="1"/>
    <col min="15625" max="15625" width="15.85546875" style="169" bestFit="1" customWidth="1"/>
    <col min="15626" max="15626" width="17.28515625" style="169" customWidth="1"/>
    <col min="15627" max="15627" width="16.7109375" style="169" customWidth="1"/>
    <col min="15628" max="15628" width="11.42578125" style="169"/>
    <col min="15629" max="15629" width="16.28515625" style="169" bestFit="1" customWidth="1"/>
    <col min="15630" max="15630" width="21.7109375" style="169" bestFit="1" customWidth="1"/>
    <col min="15631" max="15875" width="11.42578125" style="169"/>
    <col min="15876" max="15877" width="4.28515625" style="169" customWidth="1"/>
    <col min="15878" max="15878" width="5.5703125" style="169" customWidth="1"/>
    <col min="15879" max="15879" width="5.28515625" style="169" customWidth="1"/>
    <col min="15880" max="15880" width="44.7109375" style="169" customWidth="1"/>
    <col min="15881" max="15881" width="15.85546875" style="169" bestFit="1" customWidth="1"/>
    <col min="15882" max="15882" width="17.28515625" style="169" customWidth="1"/>
    <col min="15883" max="15883" width="16.7109375" style="169" customWidth="1"/>
    <col min="15884" max="15884" width="11.42578125" style="169"/>
    <col min="15885" max="15885" width="16.28515625" style="169" bestFit="1" customWidth="1"/>
    <col min="15886" max="15886" width="21.7109375" style="169" bestFit="1" customWidth="1"/>
    <col min="15887" max="16131" width="11.42578125" style="169"/>
    <col min="16132" max="16133" width="4.28515625" style="169" customWidth="1"/>
    <col min="16134" max="16134" width="5.5703125" style="169" customWidth="1"/>
    <col min="16135" max="16135" width="5.28515625" style="169" customWidth="1"/>
    <col min="16136" max="16136" width="44.7109375" style="169" customWidth="1"/>
    <col min="16137" max="16137" width="15.85546875" style="169" bestFit="1" customWidth="1"/>
    <col min="16138" max="16138" width="17.28515625" style="169" customWidth="1"/>
    <col min="16139" max="16139" width="16.7109375" style="169" customWidth="1"/>
    <col min="16140" max="16140" width="11.42578125" style="169"/>
    <col min="16141" max="16141" width="16.28515625" style="169" bestFit="1" customWidth="1"/>
    <col min="16142" max="16142" width="21.7109375" style="169" bestFit="1" customWidth="1"/>
    <col min="16143" max="16384" width="11.42578125" style="169"/>
  </cols>
  <sheetData>
    <row r="1" spans="1:13" ht="37.5" customHeight="1" x14ac:dyDescent="0.2">
      <c r="A1" s="277" t="s">
        <v>88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3" s="95" customFormat="1" ht="18" x14ac:dyDescent="0.2">
      <c r="A2" s="277" t="s">
        <v>34</v>
      </c>
      <c r="B2" s="277"/>
      <c r="C2" s="277"/>
      <c r="D2" s="277"/>
      <c r="E2" s="277"/>
      <c r="F2" s="277"/>
      <c r="G2" s="277"/>
      <c r="H2" s="277"/>
      <c r="I2" s="278"/>
      <c r="J2" s="278"/>
      <c r="K2" s="278"/>
    </row>
    <row r="3" spans="1:13" ht="6.75" customHeight="1" x14ac:dyDescent="0.25">
      <c r="A3" s="96"/>
      <c r="B3" s="97"/>
      <c r="C3" s="97"/>
      <c r="D3" s="97"/>
      <c r="E3" s="97"/>
    </row>
    <row r="4" spans="1:13" ht="34.5" x14ac:dyDescent="0.25">
      <c r="A4" s="98"/>
      <c r="B4" s="99"/>
      <c r="C4" s="99"/>
      <c r="D4" s="100"/>
      <c r="E4" s="101"/>
      <c r="F4" s="244" t="s">
        <v>82</v>
      </c>
      <c r="G4" s="244" t="s">
        <v>74</v>
      </c>
      <c r="H4" s="244" t="s">
        <v>86</v>
      </c>
      <c r="I4" s="244" t="s">
        <v>89</v>
      </c>
      <c r="J4" s="244" t="s">
        <v>35</v>
      </c>
      <c r="K4" s="245" t="s">
        <v>36</v>
      </c>
      <c r="L4" s="104"/>
    </row>
    <row r="5" spans="1:13" ht="15.75" x14ac:dyDescent="0.25">
      <c r="A5" s="279" t="s">
        <v>37</v>
      </c>
      <c r="B5" s="280"/>
      <c r="C5" s="280"/>
      <c r="D5" s="280"/>
      <c r="E5" s="281"/>
      <c r="F5" s="105">
        <f>SUM(F6:F7)</f>
        <v>930210</v>
      </c>
      <c r="G5" s="105">
        <v>590977</v>
      </c>
      <c r="H5" s="105">
        <v>644509</v>
      </c>
      <c r="I5" s="105">
        <v>644509</v>
      </c>
      <c r="J5" s="105">
        <f>SUM(J6:J7)</f>
        <v>651010</v>
      </c>
      <c r="K5" s="105">
        <f t="shared" ref="K5" si="0">SUM(K6:K7)</f>
        <v>651010</v>
      </c>
      <c r="L5" s="106"/>
    </row>
    <row r="6" spans="1:13" ht="15.75" x14ac:dyDescent="0.25">
      <c r="A6" s="282" t="s">
        <v>38</v>
      </c>
      <c r="B6" s="283"/>
      <c r="C6" s="283"/>
      <c r="D6" s="283"/>
      <c r="E6" s="284"/>
      <c r="F6" s="107">
        <v>930210</v>
      </c>
      <c r="G6" s="107">
        <v>590977</v>
      </c>
      <c r="H6" s="107">
        <v>644509</v>
      </c>
      <c r="I6" s="107">
        <v>644509</v>
      </c>
      <c r="J6" s="107">
        <v>651010</v>
      </c>
      <c r="K6" s="107">
        <v>651010</v>
      </c>
    </row>
    <row r="7" spans="1:13" ht="20.25" customHeight="1" x14ac:dyDescent="0.25">
      <c r="A7" s="285" t="s">
        <v>39</v>
      </c>
      <c r="B7" s="286"/>
      <c r="C7" s="286"/>
      <c r="D7" s="286"/>
      <c r="E7" s="286"/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</row>
    <row r="8" spans="1:13" ht="15.75" x14ac:dyDescent="0.25">
      <c r="A8" s="108" t="s">
        <v>40</v>
      </c>
      <c r="B8" s="171"/>
      <c r="C8" s="171"/>
      <c r="D8" s="171"/>
      <c r="E8" s="171"/>
      <c r="F8" s="105">
        <f>SUM(F9:F10)</f>
        <v>980210</v>
      </c>
      <c r="G8" s="105">
        <f t="shared" ref="G8:K8" si="1">SUM(G9:G10)</f>
        <v>620210</v>
      </c>
      <c r="H8" s="105">
        <f>SUM(H9:H10)</f>
        <v>673742</v>
      </c>
      <c r="I8" s="105">
        <f>SUM(I9:I10)</f>
        <v>673742</v>
      </c>
      <c r="J8" s="105">
        <f>SUM(J9:J10)</f>
        <v>651010</v>
      </c>
      <c r="K8" s="105">
        <f t="shared" si="1"/>
        <v>651010</v>
      </c>
    </row>
    <row r="9" spans="1:13" ht="15.75" x14ac:dyDescent="0.25">
      <c r="A9" s="287" t="s">
        <v>41</v>
      </c>
      <c r="B9" s="283"/>
      <c r="C9" s="283"/>
      <c r="D9" s="283"/>
      <c r="E9" s="286"/>
      <c r="F9" s="107">
        <v>580860</v>
      </c>
      <c r="G9" s="107">
        <v>570860</v>
      </c>
      <c r="H9" s="107">
        <v>620192</v>
      </c>
      <c r="I9" s="107">
        <v>620192</v>
      </c>
      <c r="J9" s="107">
        <v>609510</v>
      </c>
      <c r="K9" s="109">
        <v>609510</v>
      </c>
      <c r="L9" s="85"/>
      <c r="M9" s="85"/>
    </row>
    <row r="10" spans="1:13" ht="33" customHeight="1" x14ac:dyDescent="0.25">
      <c r="A10" s="287" t="s">
        <v>42</v>
      </c>
      <c r="B10" s="286"/>
      <c r="C10" s="286"/>
      <c r="D10" s="286"/>
      <c r="E10" s="286"/>
      <c r="F10" s="107">
        <v>399350</v>
      </c>
      <c r="G10" s="107">
        <v>49350</v>
      </c>
      <c r="H10" s="107">
        <v>53550</v>
      </c>
      <c r="I10" s="107">
        <v>53550</v>
      </c>
      <c r="J10" s="107">
        <v>41500</v>
      </c>
      <c r="K10" s="109">
        <v>41500</v>
      </c>
      <c r="L10" s="85"/>
      <c r="M10" s="85"/>
    </row>
    <row r="11" spans="1:13" ht="15.75" x14ac:dyDescent="0.25">
      <c r="A11" s="288" t="s">
        <v>43</v>
      </c>
      <c r="B11" s="280"/>
      <c r="C11" s="280"/>
      <c r="D11" s="280"/>
      <c r="E11" s="280"/>
      <c r="F11" s="110">
        <f>F5-F8</f>
        <v>-50000</v>
      </c>
      <c r="G11" s="110">
        <f>G5-G8</f>
        <v>-29233</v>
      </c>
      <c r="H11" s="110">
        <f t="shared" ref="H11" si="2">H5-H8</f>
        <v>-29233</v>
      </c>
      <c r="I11" s="110">
        <f t="shared" ref="I11" si="3">I5-I8</f>
        <v>-29233</v>
      </c>
      <c r="J11" s="110">
        <f>J5-J8</f>
        <v>0</v>
      </c>
      <c r="K11" s="110">
        <f t="shared" ref="K11" si="4">K5-K8</f>
        <v>0</v>
      </c>
      <c r="M11" s="85"/>
    </row>
    <row r="12" spans="1:13" ht="9" customHeight="1" x14ac:dyDescent="0.2">
      <c r="A12" s="277"/>
      <c r="B12" s="289"/>
      <c r="C12" s="289"/>
      <c r="D12" s="289"/>
      <c r="E12" s="289"/>
      <c r="F12" s="290"/>
      <c r="G12" s="290"/>
      <c r="H12" s="290"/>
      <c r="I12" s="290"/>
      <c r="J12" s="290"/>
      <c r="K12" s="290"/>
    </row>
    <row r="13" spans="1:13" ht="39" x14ac:dyDescent="0.25">
      <c r="A13" s="98"/>
      <c r="B13" s="99"/>
      <c r="C13" s="99"/>
      <c r="D13" s="100"/>
      <c r="E13" s="101"/>
      <c r="F13" s="102" t="s">
        <v>82</v>
      </c>
      <c r="G13" s="102" t="s">
        <v>74</v>
      </c>
      <c r="H13" s="102" t="s">
        <v>86</v>
      </c>
      <c r="I13" s="102" t="s">
        <v>89</v>
      </c>
      <c r="J13" s="102" t="s">
        <v>35</v>
      </c>
      <c r="K13" s="103" t="s">
        <v>36</v>
      </c>
      <c r="M13" s="85"/>
    </row>
    <row r="14" spans="1:13" ht="24.75" customHeight="1" x14ac:dyDescent="0.25">
      <c r="A14" s="291" t="s">
        <v>44</v>
      </c>
      <c r="B14" s="292"/>
      <c r="C14" s="292"/>
      <c r="D14" s="292"/>
      <c r="E14" s="293"/>
      <c r="F14" s="111">
        <v>50000</v>
      </c>
      <c r="G14" s="111">
        <v>29233</v>
      </c>
      <c r="H14" s="111">
        <v>29233</v>
      </c>
      <c r="I14" s="111">
        <v>29233</v>
      </c>
      <c r="J14" s="111">
        <v>0</v>
      </c>
      <c r="K14" s="112">
        <v>0</v>
      </c>
      <c r="M14" s="85"/>
    </row>
    <row r="15" spans="1:13" ht="30" customHeight="1" x14ac:dyDescent="0.25">
      <c r="A15" s="274" t="s">
        <v>45</v>
      </c>
      <c r="B15" s="275"/>
      <c r="C15" s="275"/>
      <c r="D15" s="275"/>
      <c r="E15" s="276"/>
      <c r="F15" s="113">
        <v>50000</v>
      </c>
      <c r="G15" s="113">
        <v>29233</v>
      </c>
      <c r="H15" s="113">
        <v>29233</v>
      </c>
      <c r="I15" s="113">
        <v>29233</v>
      </c>
      <c r="J15" s="113">
        <v>0</v>
      </c>
      <c r="K15" s="110">
        <v>0</v>
      </c>
      <c r="M15" s="85"/>
    </row>
    <row r="16" spans="1:13" s="90" customFormat="1" ht="11.25" customHeight="1" x14ac:dyDescent="0.25">
      <c r="A16" s="296"/>
      <c r="B16" s="289"/>
      <c r="C16" s="289"/>
      <c r="D16" s="289"/>
      <c r="E16" s="289"/>
      <c r="F16" s="290"/>
      <c r="G16" s="290"/>
      <c r="H16" s="290"/>
      <c r="I16" s="290"/>
      <c r="J16" s="290"/>
      <c r="K16" s="290"/>
      <c r="M16" s="114"/>
    </row>
    <row r="17" spans="1:14" s="90" customFormat="1" ht="34.5" x14ac:dyDescent="0.25">
      <c r="A17" s="98"/>
      <c r="B17" s="99"/>
      <c r="C17" s="99"/>
      <c r="D17" s="100"/>
      <c r="E17" s="101"/>
      <c r="F17" s="244" t="s">
        <v>82</v>
      </c>
      <c r="G17" s="244" t="s">
        <v>74</v>
      </c>
      <c r="H17" s="244" t="s">
        <v>86</v>
      </c>
      <c r="I17" s="244" t="s">
        <v>89</v>
      </c>
      <c r="J17" s="244" t="s">
        <v>35</v>
      </c>
      <c r="K17" s="245" t="s">
        <v>36</v>
      </c>
      <c r="M17" s="114"/>
      <c r="N17" s="114"/>
    </row>
    <row r="18" spans="1:14" s="90" customFormat="1" ht="18" x14ac:dyDescent="0.25">
      <c r="A18" s="282" t="s">
        <v>46</v>
      </c>
      <c r="B18" s="283"/>
      <c r="C18" s="283"/>
      <c r="D18" s="283"/>
      <c r="E18" s="283"/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M18" s="114"/>
    </row>
    <row r="19" spans="1:14" s="90" customFormat="1" ht="18" x14ac:dyDescent="0.25">
      <c r="A19" s="282" t="s">
        <v>47</v>
      </c>
      <c r="B19" s="283"/>
      <c r="C19" s="283"/>
      <c r="D19" s="283"/>
      <c r="E19" s="283"/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</row>
    <row r="20" spans="1:14" s="90" customFormat="1" ht="18" x14ac:dyDescent="0.25">
      <c r="A20" s="288" t="s">
        <v>48</v>
      </c>
      <c r="B20" s="280"/>
      <c r="C20" s="280"/>
      <c r="D20" s="280"/>
      <c r="E20" s="280"/>
      <c r="F20" s="105"/>
      <c r="G20" s="105"/>
      <c r="H20" s="105"/>
      <c r="I20" s="105"/>
      <c r="J20" s="105"/>
      <c r="K20" s="105"/>
      <c r="M20" s="115"/>
      <c r="N20" s="114"/>
    </row>
    <row r="21" spans="1:14" s="90" customFormat="1" ht="11.25" customHeight="1" x14ac:dyDescent="0.25">
      <c r="A21" s="296"/>
      <c r="B21" s="289"/>
      <c r="C21" s="289"/>
      <c r="D21" s="289"/>
      <c r="E21" s="289"/>
      <c r="F21" s="290"/>
      <c r="G21" s="290"/>
      <c r="H21" s="290"/>
      <c r="I21" s="290"/>
      <c r="J21" s="290"/>
      <c r="K21" s="290"/>
    </row>
    <row r="22" spans="1:14" s="90" customFormat="1" ht="18" x14ac:dyDescent="0.25">
      <c r="A22" s="287" t="s">
        <v>49</v>
      </c>
      <c r="B22" s="283"/>
      <c r="C22" s="283"/>
      <c r="D22" s="283"/>
      <c r="E22" s="283"/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</row>
    <row r="23" spans="1:14" ht="42" customHeight="1" x14ac:dyDescent="0.25">
      <c r="A23" s="294" t="s">
        <v>50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</row>
    <row r="24" spans="1:14" x14ac:dyDescent="0.2">
      <c r="E24" s="116"/>
    </row>
    <row r="28" spans="1:14" x14ac:dyDescent="0.2">
      <c r="F28" s="85"/>
      <c r="G28" s="85"/>
      <c r="H28" s="85"/>
      <c r="I28" s="85"/>
      <c r="J28" s="85"/>
      <c r="K28" s="85"/>
    </row>
    <row r="29" spans="1:14" x14ac:dyDescent="0.2">
      <c r="F29" s="85"/>
      <c r="G29" s="85"/>
      <c r="H29" s="85"/>
      <c r="I29" s="85"/>
      <c r="J29" s="85"/>
      <c r="K29" s="85"/>
    </row>
    <row r="30" spans="1:14" x14ac:dyDescent="0.2">
      <c r="E30" s="117"/>
      <c r="F30" s="87"/>
      <c r="G30" s="87"/>
      <c r="H30" s="87"/>
      <c r="I30" s="87"/>
      <c r="J30" s="87"/>
      <c r="K30" s="87"/>
    </row>
    <row r="31" spans="1:14" x14ac:dyDescent="0.2">
      <c r="E31" s="117"/>
      <c r="F31" s="85"/>
      <c r="G31" s="85"/>
      <c r="H31" s="85"/>
      <c r="I31" s="85"/>
      <c r="J31" s="85"/>
      <c r="K31" s="85"/>
    </row>
    <row r="32" spans="1:14" x14ac:dyDescent="0.2">
      <c r="E32" s="117"/>
      <c r="F32" s="85"/>
      <c r="G32" s="85"/>
      <c r="H32" s="85"/>
      <c r="I32" s="85"/>
      <c r="J32" s="85"/>
      <c r="K32" s="85"/>
    </row>
    <row r="33" spans="5:11" x14ac:dyDescent="0.2">
      <c r="E33" s="117"/>
      <c r="F33" s="85"/>
      <c r="G33" s="85"/>
      <c r="H33" s="85"/>
      <c r="I33" s="85"/>
      <c r="J33" s="85"/>
      <c r="K33" s="85"/>
    </row>
    <row r="34" spans="5:11" x14ac:dyDescent="0.2">
      <c r="E34" s="117"/>
      <c r="F34" s="85"/>
      <c r="G34" s="85"/>
      <c r="H34" s="85"/>
      <c r="I34" s="85"/>
      <c r="J34" s="85"/>
      <c r="K34" s="85"/>
    </row>
    <row r="35" spans="5:11" x14ac:dyDescent="0.2">
      <c r="E35" s="117"/>
    </row>
    <row r="40" spans="5:11" x14ac:dyDescent="0.2">
      <c r="F40" s="85"/>
      <c r="G40" s="85"/>
      <c r="H40" s="85"/>
    </row>
    <row r="41" spans="5:11" x14ac:dyDescent="0.2">
      <c r="F41" s="85"/>
      <c r="G41" s="85"/>
      <c r="H41" s="85"/>
    </row>
    <row r="42" spans="5:11" x14ac:dyDescent="0.2">
      <c r="F42" s="85"/>
      <c r="G42" s="85"/>
      <c r="H42" s="85"/>
    </row>
  </sheetData>
  <mergeCells count="18">
    <mergeCell ref="A23:K23"/>
    <mergeCell ref="A16:K16"/>
    <mergeCell ref="A18:E18"/>
    <mergeCell ref="A19:E19"/>
    <mergeCell ref="A20:E20"/>
    <mergeCell ref="A21:K21"/>
    <mergeCell ref="A22:E22"/>
    <mergeCell ref="A15:E15"/>
    <mergeCell ref="A1:K1"/>
    <mergeCell ref="A2:K2"/>
    <mergeCell ref="A5:E5"/>
    <mergeCell ref="A6:E6"/>
    <mergeCell ref="A7:E7"/>
    <mergeCell ref="A9:E9"/>
    <mergeCell ref="A10:E10"/>
    <mergeCell ref="A11:E11"/>
    <mergeCell ref="A12:K12"/>
    <mergeCell ref="A14:E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4744-4875-4165-80BB-F169A95B3CFF}">
  <sheetPr>
    <pageSetUpPr fitToPage="1"/>
  </sheetPr>
  <dimension ref="A1:L171"/>
  <sheetViews>
    <sheetView workbookViewId="0">
      <selection activeCell="E23" sqref="E23"/>
    </sheetView>
  </sheetViews>
  <sheetFormatPr defaultColWidth="11.42578125" defaultRowHeight="12.75" x14ac:dyDescent="0.2"/>
  <cols>
    <col min="1" max="1" width="16" style="61" customWidth="1"/>
    <col min="2" max="2" width="10.140625" style="61" customWidth="1"/>
    <col min="3" max="3" width="11" style="61" customWidth="1"/>
    <col min="4" max="4" width="8.42578125" style="61" customWidth="1"/>
    <col min="5" max="5" width="9.85546875" style="61" customWidth="1"/>
    <col min="6" max="6" width="10.140625" style="61" customWidth="1"/>
    <col min="7" max="7" width="9.5703125" style="91" customWidth="1"/>
    <col min="8" max="8" width="10" style="169" customWidth="1"/>
    <col min="9" max="9" width="10.7109375" style="169" customWidth="1"/>
    <col min="10" max="10" width="9.5703125" style="169" customWidth="1"/>
    <col min="11" max="11" width="12.85546875" style="169" customWidth="1"/>
    <col min="12" max="12" width="11.7109375" style="169" customWidth="1"/>
    <col min="13" max="13" width="7.85546875" style="169" customWidth="1"/>
    <col min="14" max="14" width="14.28515625" style="169" customWidth="1"/>
    <col min="15" max="15" width="7.85546875" style="169" customWidth="1"/>
    <col min="16" max="260" width="11.42578125" style="169"/>
    <col min="261" max="261" width="16" style="169" customWidth="1"/>
    <col min="262" max="268" width="17.5703125" style="169" customWidth="1"/>
    <col min="269" max="269" width="7.85546875" style="169" customWidth="1"/>
    <col min="270" max="270" width="14.28515625" style="169" customWidth="1"/>
    <col min="271" max="271" width="7.85546875" style="169" customWidth="1"/>
    <col min="272" max="516" width="11.42578125" style="169"/>
    <col min="517" max="517" width="16" style="169" customWidth="1"/>
    <col min="518" max="524" width="17.5703125" style="169" customWidth="1"/>
    <col min="525" max="525" width="7.85546875" style="169" customWidth="1"/>
    <col min="526" max="526" width="14.28515625" style="169" customWidth="1"/>
    <col min="527" max="527" width="7.85546875" style="169" customWidth="1"/>
    <col min="528" max="772" width="11.42578125" style="169"/>
    <col min="773" max="773" width="16" style="169" customWidth="1"/>
    <col min="774" max="780" width="17.5703125" style="169" customWidth="1"/>
    <col min="781" max="781" width="7.85546875" style="169" customWidth="1"/>
    <col min="782" max="782" width="14.28515625" style="169" customWidth="1"/>
    <col min="783" max="783" width="7.85546875" style="169" customWidth="1"/>
    <col min="784" max="1028" width="11.42578125" style="169"/>
    <col min="1029" max="1029" width="16" style="169" customWidth="1"/>
    <col min="1030" max="1036" width="17.5703125" style="169" customWidth="1"/>
    <col min="1037" max="1037" width="7.85546875" style="169" customWidth="1"/>
    <col min="1038" max="1038" width="14.28515625" style="169" customWidth="1"/>
    <col min="1039" max="1039" width="7.85546875" style="169" customWidth="1"/>
    <col min="1040" max="1284" width="11.42578125" style="169"/>
    <col min="1285" max="1285" width="16" style="169" customWidth="1"/>
    <col min="1286" max="1292" width="17.5703125" style="169" customWidth="1"/>
    <col min="1293" max="1293" width="7.85546875" style="169" customWidth="1"/>
    <col min="1294" max="1294" width="14.28515625" style="169" customWidth="1"/>
    <col min="1295" max="1295" width="7.85546875" style="169" customWidth="1"/>
    <col min="1296" max="1540" width="11.42578125" style="169"/>
    <col min="1541" max="1541" width="16" style="169" customWidth="1"/>
    <col min="1542" max="1548" width="17.5703125" style="169" customWidth="1"/>
    <col min="1549" max="1549" width="7.85546875" style="169" customWidth="1"/>
    <col min="1550" max="1550" width="14.28515625" style="169" customWidth="1"/>
    <col min="1551" max="1551" width="7.85546875" style="169" customWidth="1"/>
    <col min="1552" max="1796" width="11.42578125" style="169"/>
    <col min="1797" max="1797" width="16" style="169" customWidth="1"/>
    <col min="1798" max="1804" width="17.5703125" style="169" customWidth="1"/>
    <col min="1805" max="1805" width="7.85546875" style="169" customWidth="1"/>
    <col min="1806" max="1806" width="14.28515625" style="169" customWidth="1"/>
    <col min="1807" max="1807" width="7.85546875" style="169" customWidth="1"/>
    <col min="1808" max="2052" width="11.42578125" style="169"/>
    <col min="2053" max="2053" width="16" style="169" customWidth="1"/>
    <col min="2054" max="2060" width="17.5703125" style="169" customWidth="1"/>
    <col min="2061" max="2061" width="7.85546875" style="169" customWidth="1"/>
    <col min="2062" max="2062" width="14.28515625" style="169" customWidth="1"/>
    <col min="2063" max="2063" width="7.85546875" style="169" customWidth="1"/>
    <col min="2064" max="2308" width="11.42578125" style="169"/>
    <col min="2309" max="2309" width="16" style="169" customWidth="1"/>
    <col min="2310" max="2316" width="17.5703125" style="169" customWidth="1"/>
    <col min="2317" max="2317" width="7.85546875" style="169" customWidth="1"/>
    <col min="2318" max="2318" width="14.28515625" style="169" customWidth="1"/>
    <col min="2319" max="2319" width="7.85546875" style="169" customWidth="1"/>
    <col min="2320" max="2564" width="11.42578125" style="169"/>
    <col min="2565" max="2565" width="16" style="169" customWidth="1"/>
    <col min="2566" max="2572" width="17.5703125" style="169" customWidth="1"/>
    <col min="2573" max="2573" width="7.85546875" style="169" customWidth="1"/>
    <col min="2574" max="2574" width="14.28515625" style="169" customWidth="1"/>
    <col min="2575" max="2575" width="7.85546875" style="169" customWidth="1"/>
    <col min="2576" max="2820" width="11.42578125" style="169"/>
    <col min="2821" max="2821" width="16" style="169" customWidth="1"/>
    <col min="2822" max="2828" width="17.5703125" style="169" customWidth="1"/>
    <col min="2829" max="2829" width="7.85546875" style="169" customWidth="1"/>
    <col min="2830" max="2830" width="14.28515625" style="169" customWidth="1"/>
    <col min="2831" max="2831" width="7.85546875" style="169" customWidth="1"/>
    <col min="2832" max="3076" width="11.42578125" style="169"/>
    <col min="3077" max="3077" width="16" style="169" customWidth="1"/>
    <col min="3078" max="3084" width="17.5703125" style="169" customWidth="1"/>
    <col min="3085" max="3085" width="7.85546875" style="169" customWidth="1"/>
    <col min="3086" max="3086" width="14.28515625" style="169" customWidth="1"/>
    <col min="3087" max="3087" width="7.85546875" style="169" customWidth="1"/>
    <col min="3088" max="3332" width="11.42578125" style="169"/>
    <col min="3333" max="3333" width="16" style="169" customWidth="1"/>
    <col min="3334" max="3340" width="17.5703125" style="169" customWidth="1"/>
    <col min="3341" max="3341" width="7.85546875" style="169" customWidth="1"/>
    <col min="3342" max="3342" width="14.28515625" style="169" customWidth="1"/>
    <col min="3343" max="3343" width="7.85546875" style="169" customWidth="1"/>
    <col min="3344" max="3588" width="11.42578125" style="169"/>
    <col min="3589" max="3589" width="16" style="169" customWidth="1"/>
    <col min="3590" max="3596" width="17.5703125" style="169" customWidth="1"/>
    <col min="3597" max="3597" width="7.85546875" style="169" customWidth="1"/>
    <col min="3598" max="3598" width="14.28515625" style="169" customWidth="1"/>
    <col min="3599" max="3599" width="7.85546875" style="169" customWidth="1"/>
    <col min="3600" max="3844" width="11.42578125" style="169"/>
    <col min="3845" max="3845" width="16" style="169" customWidth="1"/>
    <col min="3846" max="3852" width="17.5703125" style="169" customWidth="1"/>
    <col min="3853" max="3853" width="7.85546875" style="169" customWidth="1"/>
    <col min="3854" max="3854" width="14.28515625" style="169" customWidth="1"/>
    <col min="3855" max="3855" width="7.85546875" style="169" customWidth="1"/>
    <col min="3856" max="4100" width="11.42578125" style="169"/>
    <col min="4101" max="4101" width="16" style="169" customWidth="1"/>
    <col min="4102" max="4108" width="17.5703125" style="169" customWidth="1"/>
    <col min="4109" max="4109" width="7.85546875" style="169" customWidth="1"/>
    <col min="4110" max="4110" width="14.28515625" style="169" customWidth="1"/>
    <col min="4111" max="4111" width="7.85546875" style="169" customWidth="1"/>
    <col min="4112" max="4356" width="11.42578125" style="169"/>
    <col min="4357" max="4357" width="16" style="169" customWidth="1"/>
    <col min="4358" max="4364" width="17.5703125" style="169" customWidth="1"/>
    <col min="4365" max="4365" width="7.85546875" style="169" customWidth="1"/>
    <col min="4366" max="4366" width="14.28515625" style="169" customWidth="1"/>
    <col min="4367" max="4367" width="7.85546875" style="169" customWidth="1"/>
    <col min="4368" max="4612" width="11.42578125" style="169"/>
    <col min="4613" max="4613" width="16" style="169" customWidth="1"/>
    <col min="4614" max="4620" width="17.5703125" style="169" customWidth="1"/>
    <col min="4621" max="4621" width="7.85546875" style="169" customWidth="1"/>
    <col min="4622" max="4622" width="14.28515625" style="169" customWidth="1"/>
    <col min="4623" max="4623" width="7.85546875" style="169" customWidth="1"/>
    <col min="4624" max="4868" width="11.42578125" style="169"/>
    <col min="4869" max="4869" width="16" style="169" customWidth="1"/>
    <col min="4870" max="4876" width="17.5703125" style="169" customWidth="1"/>
    <col min="4877" max="4877" width="7.85546875" style="169" customWidth="1"/>
    <col min="4878" max="4878" width="14.28515625" style="169" customWidth="1"/>
    <col min="4879" max="4879" width="7.85546875" style="169" customWidth="1"/>
    <col min="4880" max="5124" width="11.42578125" style="169"/>
    <col min="5125" max="5125" width="16" style="169" customWidth="1"/>
    <col min="5126" max="5132" width="17.5703125" style="169" customWidth="1"/>
    <col min="5133" max="5133" width="7.85546875" style="169" customWidth="1"/>
    <col min="5134" max="5134" width="14.28515625" style="169" customWidth="1"/>
    <col min="5135" max="5135" width="7.85546875" style="169" customWidth="1"/>
    <col min="5136" max="5380" width="11.42578125" style="169"/>
    <col min="5381" max="5381" width="16" style="169" customWidth="1"/>
    <col min="5382" max="5388" width="17.5703125" style="169" customWidth="1"/>
    <col min="5389" max="5389" width="7.85546875" style="169" customWidth="1"/>
    <col min="5390" max="5390" width="14.28515625" style="169" customWidth="1"/>
    <col min="5391" max="5391" width="7.85546875" style="169" customWidth="1"/>
    <col min="5392" max="5636" width="11.42578125" style="169"/>
    <col min="5637" max="5637" width="16" style="169" customWidth="1"/>
    <col min="5638" max="5644" width="17.5703125" style="169" customWidth="1"/>
    <col min="5645" max="5645" width="7.85546875" style="169" customWidth="1"/>
    <col min="5646" max="5646" width="14.28515625" style="169" customWidth="1"/>
    <col min="5647" max="5647" width="7.85546875" style="169" customWidth="1"/>
    <col min="5648" max="5892" width="11.42578125" style="169"/>
    <col min="5893" max="5893" width="16" style="169" customWidth="1"/>
    <col min="5894" max="5900" width="17.5703125" style="169" customWidth="1"/>
    <col min="5901" max="5901" width="7.85546875" style="169" customWidth="1"/>
    <col min="5902" max="5902" width="14.28515625" style="169" customWidth="1"/>
    <col min="5903" max="5903" width="7.85546875" style="169" customWidth="1"/>
    <col min="5904" max="6148" width="11.42578125" style="169"/>
    <col min="6149" max="6149" width="16" style="169" customWidth="1"/>
    <col min="6150" max="6156" width="17.5703125" style="169" customWidth="1"/>
    <col min="6157" max="6157" width="7.85546875" style="169" customWidth="1"/>
    <col min="6158" max="6158" width="14.28515625" style="169" customWidth="1"/>
    <col min="6159" max="6159" width="7.85546875" style="169" customWidth="1"/>
    <col min="6160" max="6404" width="11.42578125" style="169"/>
    <col min="6405" max="6405" width="16" style="169" customWidth="1"/>
    <col min="6406" max="6412" width="17.5703125" style="169" customWidth="1"/>
    <col min="6413" max="6413" width="7.85546875" style="169" customWidth="1"/>
    <col min="6414" max="6414" width="14.28515625" style="169" customWidth="1"/>
    <col min="6415" max="6415" width="7.85546875" style="169" customWidth="1"/>
    <col min="6416" max="6660" width="11.42578125" style="169"/>
    <col min="6661" max="6661" width="16" style="169" customWidth="1"/>
    <col min="6662" max="6668" width="17.5703125" style="169" customWidth="1"/>
    <col min="6669" max="6669" width="7.85546875" style="169" customWidth="1"/>
    <col min="6670" max="6670" width="14.28515625" style="169" customWidth="1"/>
    <col min="6671" max="6671" width="7.85546875" style="169" customWidth="1"/>
    <col min="6672" max="6916" width="11.42578125" style="169"/>
    <col min="6917" max="6917" width="16" style="169" customWidth="1"/>
    <col min="6918" max="6924" width="17.5703125" style="169" customWidth="1"/>
    <col min="6925" max="6925" width="7.85546875" style="169" customWidth="1"/>
    <col min="6926" max="6926" width="14.28515625" style="169" customWidth="1"/>
    <col min="6927" max="6927" width="7.85546875" style="169" customWidth="1"/>
    <col min="6928" max="7172" width="11.42578125" style="169"/>
    <col min="7173" max="7173" width="16" style="169" customWidth="1"/>
    <col min="7174" max="7180" width="17.5703125" style="169" customWidth="1"/>
    <col min="7181" max="7181" width="7.85546875" style="169" customWidth="1"/>
    <col min="7182" max="7182" width="14.28515625" style="169" customWidth="1"/>
    <col min="7183" max="7183" width="7.85546875" style="169" customWidth="1"/>
    <col min="7184" max="7428" width="11.42578125" style="169"/>
    <col min="7429" max="7429" width="16" style="169" customWidth="1"/>
    <col min="7430" max="7436" width="17.5703125" style="169" customWidth="1"/>
    <col min="7437" max="7437" width="7.85546875" style="169" customWidth="1"/>
    <col min="7438" max="7438" width="14.28515625" style="169" customWidth="1"/>
    <col min="7439" max="7439" width="7.85546875" style="169" customWidth="1"/>
    <col min="7440" max="7684" width="11.42578125" style="169"/>
    <col min="7685" max="7685" width="16" style="169" customWidth="1"/>
    <col min="7686" max="7692" width="17.5703125" style="169" customWidth="1"/>
    <col min="7693" max="7693" width="7.85546875" style="169" customWidth="1"/>
    <col min="7694" max="7694" width="14.28515625" style="169" customWidth="1"/>
    <col min="7695" max="7695" width="7.85546875" style="169" customWidth="1"/>
    <col min="7696" max="7940" width="11.42578125" style="169"/>
    <col min="7941" max="7941" width="16" style="169" customWidth="1"/>
    <col min="7942" max="7948" width="17.5703125" style="169" customWidth="1"/>
    <col min="7949" max="7949" width="7.85546875" style="169" customWidth="1"/>
    <col min="7950" max="7950" width="14.28515625" style="169" customWidth="1"/>
    <col min="7951" max="7951" width="7.85546875" style="169" customWidth="1"/>
    <col min="7952" max="8196" width="11.42578125" style="169"/>
    <col min="8197" max="8197" width="16" style="169" customWidth="1"/>
    <col min="8198" max="8204" width="17.5703125" style="169" customWidth="1"/>
    <col min="8205" max="8205" width="7.85546875" style="169" customWidth="1"/>
    <col min="8206" max="8206" width="14.28515625" style="169" customWidth="1"/>
    <col min="8207" max="8207" width="7.85546875" style="169" customWidth="1"/>
    <col min="8208" max="8452" width="11.42578125" style="169"/>
    <col min="8453" max="8453" width="16" style="169" customWidth="1"/>
    <col min="8454" max="8460" width="17.5703125" style="169" customWidth="1"/>
    <col min="8461" max="8461" width="7.85546875" style="169" customWidth="1"/>
    <col min="8462" max="8462" width="14.28515625" style="169" customWidth="1"/>
    <col min="8463" max="8463" width="7.85546875" style="169" customWidth="1"/>
    <col min="8464" max="8708" width="11.42578125" style="169"/>
    <col min="8709" max="8709" width="16" style="169" customWidth="1"/>
    <col min="8710" max="8716" width="17.5703125" style="169" customWidth="1"/>
    <col min="8717" max="8717" width="7.85546875" style="169" customWidth="1"/>
    <col min="8718" max="8718" width="14.28515625" style="169" customWidth="1"/>
    <col min="8719" max="8719" width="7.85546875" style="169" customWidth="1"/>
    <col min="8720" max="8964" width="11.42578125" style="169"/>
    <col min="8965" max="8965" width="16" style="169" customWidth="1"/>
    <col min="8966" max="8972" width="17.5703125" style="169" customWidth="1"/>
    <col min="8973" max="8973" width="7.85546875" style="169" customWidth="1"/>
    <col min="8974" max="8974" width="14.28515625" style="169" customWidth="1"/>
    <col min="8975" max="8975" width="7.85546875" style="169" customWidth="1"/>
    <col min="8976" max="9220" width="11.42578125" style="169"/>
    <col min="9221" max="9221" width="16" style="169" customWidth="1"/>
    <col min="9222" max="9228" width="17.5703125" style="169" customWidth="1"/>
    <col min="9229" max="9229" width="7.85546875" style="169" customWidth="1"/>
    <col min="9230" max="9230" width="14.28515625" style="169" customWidth="1"/>
    <col min="9231" max="9231" width="7.85546875" style="169" customWidth="1"/>
    <col min="9232" max="9476" width="11.42578125" style="169"/>
    <col min="9477" max="9477" width="16" style="169" customWidth="1"/>
    <col min="9478" max="9484" width="17.5703125" style="169" customWidth="1"/>
    <col min="9485" max="9485" width="7.85546875" style="169" customWidth="1"/>
    <col min="9486" max="9486" width="14.28515625" style="169" customWidth="1"/>
    <col min="9487" max="9487" width="7.85546875" style="169" customWidth="1"/>
    <col min="9488" max="9732" width="11.42578125" style="169"/>
    <col min="9733" max="9733" width="16" style="169" customWidth="1"/>
    <col min="9734" max="9740" width="17.5703125" style="169" customWidth="1"/>
    <col min="9741" max="9741" width="7.85546875" style="169" customWidth="1"/>
    <col min="9742" max="9742" width="14.28515625" style="169" customWidth="1"/>
    <col min="9743" max="9743" width="7.85546875" style="169" customWidth="1"/>
    <col min="9744" max="9988" width="11.42578125" style="169"/>
    <col min="9989" max="9989" width="16" style="169" customWidth="1"/>
    <col min="9990" max="9996" width="17.5703125" style="169" customWidth="1"/>
    <col min="9997" max="9997" width="7.85546875" style="169" customWidth="1"/>
    <col min="9998" max="9998" width="14.28515625" style="169" customWidth="1"/>
    <col min="9999" max="9999" width="7.85546875" style="169" customWidth="1"/>
    <col min="10000" max="10244" width="11.42578125" style="169"/>
    <col min="10245" max="10245" width="16" style="169" customWidth="1"/>
    <col min="10246" max="10252" width="17.5703125" style="169" customWidth="1"/>
    <col min="10253" max="10253" width="7.85546875" style="169" customWidth="1"/>
    <col min="10254" max="10254" width="14.28515625" style="169" customWidth="1"/>
    <col min="10255" max="10255" width="7.85546875" style="169" customWidth="1"/>
    <col min="10256" max="10500" width="11.42578125" style="169"/>
    <col min="10501" max="10501" width="16" style="169" customWidth="1"/>
    <col min="10502" max="10508" width="17.5703125" style="169" customWidth="1"/>
    <col min="10509" max="10509" width="7.85546875" style="169" customWidth="1"/>
    <col min="10510" max="10510" width="14.28515625" style="169" customWidth="1"/>
    <col min="10511" max="10511" width="7.85546875" style="169" customWidth="1"/>
    <col min="10512" max="10756" width="11.42578125" style="169"/>
    <col min="10757" max="10757" width="16" style="169" customWidth="1"/>
    <col min="10758" max="10764" width="17.5703125" style="169" customWidth="1"/>
    <col min="10765" max="10765" width="7.85546875" style="169" customWidth="1"/>
    <col min="10766" max="10766" width="14.28515625" style="169" customWidth="1"/>
    <col min="10767" max="10767" width="7.85546875" style="169" customWidth="1"/>
    <col min="10768" max="11012" width="11.42578125" style="169"/>
    <col min="11013" max="11013" width="16" style="169" customWidth="1"/>
    <col min="11014" max="11020" width="17.5703125" style="169" customWidth="1"/>
    <col min="11021" max="11021" width="7.85546875" style="169" customWidth="1"/>
    <col min="11022" max="11022" width="14.28515625" style="169" customWidth="1"/>
    <col min="11023" max="11023" width="7.85546875" style="169" customWidth="1"/>
    <col min="11024" max="11268" width="11.42578125" style="169"/>
    <col min="11269" max="11269" width="16" style="169" customWidth="1"/>
    <col min="11270" max="11276" width="17.5703125" style="169" customWidth="1"/>
    <col min="11277" max="11277" width="7.85546875" style="169" customWidth="1"/>
    <col min="11278" max="11278" width="14.28515625" style="169" customWidth="1"/>
    <col min="11279" max="11279" width="7.85546875" style="169" customWidth="1"/>
    <col min="11280" max="11524" width="11.42578125" style="169"/>
    <col min="11525" max="11525" width="16" style="169" customWidth="1"/>
    <col min="11526" max="11532" width="17.5703125" style="169" customWidth="1"/>
    <col min="11533" max="11533" width="7.85546875" style="169" customWidth="1"/>
    <col min="11534" max="11534" width="14.28515625" style="169" customWidth="1"/>
    <col min="11535" max="11535" width="7.85546875" style="169" customWidth="1"/>
    <col min="11536" max="11780" width="11.42578125" style="169"/>
    <col min="11781" max="11781" width="16" style="169" customWidth="1"/>
    <col min="11782" max="11788" width="17.5703125" style="169" customWidth="1"/>
    <col min="11789" max="11789" width="7.85546875" style="169" customWidth="1"/>
    <col min="11790" max="11790" width="14.28515625" style="169" customWidth="1"/>
    <col min="11791" max="11791" width="7.85546875" style="169" customWidth="1"/>
    <col min="11792" max="12036" width="11.42578125" style="169"/>
    <col min="12037" max="12037" width="16" style="169" customWidth="1"/>
    <col min="12038" max="12044" width="17.5703125" style="169" customWidth="1"/>
    <col min="12045" max="12045" width="7.85546875" style="169" customWidth="1"/>
    <col min="12046" max="12046" width="14.28515625" style="169" customWidth="1"/>
    <col min="12047" max="12047" width="7.85546875" style="169" customWidth="1"/>
    <col min="12048" max="12292" width="11.42578125" style="169"/>
    <col min="12293" max="12293" width="16" style="169" customWidth="1"/>
    <col min="12294" max="12300" width="17.5703125" style="169" customWidth="1"/>
    <col min="12301" max="12301" width="7.85546875" style="169" customWidth="1"/>
    <col min="12302" max="12302" width="14.28515625" style="169" customWidth="1"/>
    <col min="12303" max="12303" width="7.85546875" style="169" customWidth="1"/>
    <col min="12304" max="12548" width="11.42578125" style="169"/>
    <col min="12549" max="12549" width="16" style="169" customWidth="1"/>
    <col min="12550" max="12556" width="17.5703125" style="169" customWidth="1"/>
    <col min="12557" max="12557" width="7.85546875" style="169" customWidth="1"/>
    <col min="12558" max="12558" width="14.28515625" style="169" customWidth="1"/>
    <col min="12559" max="12559" width="7.85546875" style="169" customWidth="1"/>
    <col min="12560" max="12804" width="11.42578125" style="169"/>
    <col min="12805" max="12805" width="16" style="169" customWidth="1"/>
    <col min="12806" max="12812" width="17.5703125" style="169" customWidth="1"/>
    <col min="12813" max="12813" width="7.85546875" style="169" customWidth="1"/>
    <col min="12814" max="12814" width="14.28515625" style="169" customWidth="1"/>
    <col min="12815" max="12815" width="7.85546875" style="169" customWidth="1"/>
    <col min="12816" max="13060" width="11.42578125" style="169"/>
    <col min="13061" max="13061" width="16" style="169" customWidth="1"/>
    <col min="13062" max="13068" width="17.5703125" style="169" customWidth="1"/>
    <col min="13069" max="13069" width="7.85546875" style="169" customWidth="1"/>
    <col min="13070" max="13070" width="14.28515625" style="169" customWidth="1"/>
    <col min="13071" max="13071" width="7.85546875" style="169" customWidth="1"/>
    <col min="13072" max="13316" width="11.42578125" style="169"/>
    <col min="13317" max="13317" width="16" style="169" customWidth="1"/>
    <col min="13318" max="13324" width="17.5703125" style="169" customWidth="1"/>
    <col min="13325" max="13325" width="7.85546875" style="169" customWidth="1"/>
    <col min="13326" max="13326" width="14.28515625" style="169" customWidth="1"/>
    <col min="13327" max="13327" width="7.85546875" style="169" customWidth="1"/>
    <col min="13328" max="13572" width="11.42578125" style="169"/>
    <col min="13573" max="13573" width="16" style="169" customWidth="1"/>
    <col min="13574" max="13580" width="17.5703125" style="169" customWidth="1"/>
    <col min="13581" max="13581" width="7.85546875" style="169" customWidth="1"/>
    <col min="13582" max="13582" width="14.28515625" style="169" customWidth="1"/>
    <col min="13583" max="13583" width="7.85546875" style="169" customWidth="1"/>
    <col min="13584" max="13828" width="11.42578125" style="169"/>
    <col min="13829" max="13829" width="16" style="169" customWidth="1"/>
    <col min="13830" max="13836" width="17.5703125" style="169" customWidth="1"/>
    <col min="13837" max="13837" width="7.85546875" style="169" customWidth="1"/>
    <col min="13838" max="13838" width="14.28515625" style="169" customWidth="1"/>
    <col min="13839" max="13839" width="7.85546875" style="169" customWidth="1"/>
    <col min="13840" max="14084" width="11.42578125" style="169"/>
    <col min="14085" max="14085" width="16" style="169" customWidth="1"/>
    <col min="14086" max="14092" width="17.5703125" style="169" customWidth="1"/>
    <col min="14093" max="14093" width="7.85546875" style="169" customWidth="1"/>
    <col min="14094" max="14094" width="14.28515625" style="169" customWidth="1"/>
    <col min="14095" max="14095" width="7.85546875" style="169" customWidth="1"/>
    <col min="14096" max="14340" width="11.42578125" style="169"/>
    <col min="14341" max="14341" width="16" style="169" customWidth="1"/>
    <col min="14342" max="14348" width="17.5703125" style="169" customWidth="1"/>
    <col min="14349" max="14349" width="7.85546875" style="169" customWidth="1"/>
    <col min="14350" max="14350" width="14.28515625" style="169" customWidth="1"/>
    <col min="14351" max="14351" width="7.85546875" style="169" customWidth="1"/>
    <col min="14352" max="14596" width="11.42578125" style="169"/>
    <col min="14597" max="14597" width="16" style="169" customWidth="1"/>
    <col min="14598" max="14604" width="17.5703125" style="169" customWidth="1"/>
    <col min="14605" max="14605" width="7.85546875" style="169" customWidth="1"/>
    <col min="14606" max="14606" width="14.28515625" style="169" customWidth="1"/>
    <col min="14607" max="14607" width="7.85546875" style="169" customWidth="1"/>
    <col min="14608" max="14852" width="11.42578125" style="169"/>
    <col min="14853" max="14853" width="16" style="169" customWidth="1"/>
    <col min="14854" max="14860" width="17.5703125" style="169" customWidth="1"/>
    <col min="14861" max="14861" width="7.85546875" style="169" customWidth="1"/>
    <col min="14862" max="14862" width="14.28515625" style="169" customWidth="1"/>
    <col min="14863" max="14863" width="7.85546875" style="169" customWidth="1"/>
    <col min="14864" max="15108" width="11.42578125" style="169"/>
    <col min="15109" max="15109" width="16" style="169" customWidth="1"/>
    <col min="15110" max="15116" width="17.5703125" style="169" customWidth="1"/>
    <col min="15117" max="15117" width="7.85546875" style="169" customWidth="1"/>
    <col min="15118" max="15118" width="14.28515625" style="169" customWidth="1"/>
    <col min="15119" max="15119" width="7.85546875" style="169" customWidth="1"/>
    <col min="15120" max="15364" width="11.42578125" style="169"/>
    <col min="15365" max="15365" width="16" style="169" customWidth="1"/>
    <col min="15366" max="15372" width="17.5703125" style="169" customWidth="1"/>
    <col min="15373" max="15373" width="7.85546875" style="169" customWidth="1"/>
    <col min="15374" max="15374" width="14.28515625" style="169" customWidth="1"/>
    <col min="15375" max="15375" width="7.85546875" style="169" customWidth="1"/>
    <col min="15376" max="15620" width="11.42578125" style="169"/>
    <col min="15621" max="15621" width="16" style="169" customWidth="1"/>
    <col min="15622" max="15628" width="17.5703125" style="169" customWidth="1"/>
    <col min="15629" max="15629" width="7.85546875" style="169" customWidth="1"/>
    <col min="15630" max="15630" width="14.28515625" style="169" customWidth="1"/>
    <col min="15631" max="15631" width="7.85546875" style="169" customWidth="1"/>
    <col min="15632" max="15876" width="11.42578125" style="169"/>
    <col min="15877" max="15877" width="16" style="169" customWidth="1"/>
    <col min="15878" max="15884" width="17.5703125" style="169" customWidth="1"/>
    <col min="15885" max="15885" width="7.85546875" style="169" customWidth="1"/>
    <col min="15886" max="15886" width="14.28515625" style="169" customWidth="1"/>
    <col min="15887" max="15887" width="7.85546875" style="169" customWidth="1"/>
    <col min="15888" max="16132" width="11.42578125" style="169"/>
    <col min="16133" max="16133" width="16" style="169" customWidth="1"/>
    <col min="16134" max="16140" width="17.5703125" style="169" customWidth="1"/>
    <col min="16141" max="16141" width="7.85546875" style="169" customWidth="1"/>
    <col min="16142" max="16142" width="14.28515625" style="169" customWidth="1"/>
    <col min="16143" max="16143" width="7.85546875" style="169" customWidth="1"/>
    <col min="16144" max="16384" width="11.42578125" style="169"/>
  </cols>
  <sheetData>
    <row r="1" spans="1:12" ht="24" customHeight="1" x14ac:dyDescent="0.2">
      <c r="A1" s="277" t="s">
        <v>21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s="18" customFormat="1" ht="13.5" thickBot="1" x14ac:dyDescent="0.25">
      <c r="A2" s="17"/>
      <c r="L2" s="19" t="s">
        <v>22</v>
      </c>
    </row>
    <row r="3" spans="1:12" s="18" customFormat="1" ht="26.25" customHeight="1" thickBot="1" x14ac:dyDescent="0.25">
      <c r="A3" s="137" t="s">
        <v>23</v>
      </c>
      <c r="B3" s="302" t="s">
        <v>24</v>
      </c>
      <c r="C3" s="303"/>
      <c r="D3" s="304"/>
      <c r="E3" s="304"/>
      <c r="F3" s="304"/>
      <c r="G3" s="304"/>
      <c r="H3" s="304"/>
      <c r="I3" s="304"/>
      <c r="J3" s="304"/>
      <c r="K3" s="304"/>
      <c r="L3" s="305"/>
    </row>
    <row r="4" spans="1:12" s="18" customFormat="1" ht="88.5" customHeight="1" thickBot="1" x14ac:dyDescent="0.25">
      <c r="A4" s="138" t="s">
        <v>25</v>
      </c>
      <c r="B4" s="139" t="s">
        <v>2</v>
      </c>
      <c r="C4" s="184" t="s">
        <v>76</v>
      </c>
      <c r="D4" s="140" t="s">
        <v>3</v>
      </c>
      <c r="E4" s="192" t="s">
        <v>77</v>
      </c>
      <c r="F4" s="237" t="s">
        <v>85</v>
      </c>
      <c r="G4" s="140" t="s">
        <v>78</v>
      </c>
      <c r="H4" s="140" t="s">
        <v>79</v>
      </c>
      <c r="I4" s="140" t="s">
        <v>26</v>
      </c>
      <c r="J4" s="192" t="s">
        <v>80</v>
      </c>
      <c r="K4" s="140" t="s">
        <v>27</v>
      </c>
      <c r="L4" s="141" t="s">
        <v>8</v>
      </c>
    </row>
    <row r="5" spans="1:12" s="18" customFormat="1" ht="12.75" customHeight="1" x14ac:dyDescent="0.2">
      <c r="A5" s="20">
        <v>636</v>
      </c>
      <c r="B5" s="21"/>
      <c r="C5" s="185"/>
      <c r="D5" s="22"/>
      <c r="E5" s="193"/>
      <c r="F5" s="238"/>
      <c r="G5" s="23"/>
      <c r="H5" s="24"/>
      <c r="I5" s="24"/>
      <c r="J5" s="198"/>
      <c r="K5" s="25"/>
      <c r="L5" s="26"/>
    </row>
    <row r="6" spans="1:12" s="18" customFormat="1" ht="12.75" customHeight="1" x14ac:dyDescent="0.2">
      <c r="A6" s="27">
        <v>63622</v>
      </c>
      <c r="B6" s="28"/>
      <c r="C6" s="186"/>
      <c r="D6" s="29"/>
      <c r="E6" s="194"/>
      <c r="F6" s="239"/>
      <c r="G6" s="30"/>
      <c r="H6" s="31">
        <v>20000</v>
      </c>
      <c r="I6" s="31"/>
      <c r="J6" s="199"/>
      <c r="K6" s="32"/>
      <c r="L6" s="33"/>
    </row>
    <row r="7" spans="1:12" s="18" customFormat="1" ht="12.75" customHeight="1" x14ac:dyDescent="0.2">
      <c r="A7" s="27">
        <v>63623</v>
      </c>
      <c r="B7" s="28"/>
      <c r="C7" s="186"/>
      <c r="D7" s="29"/>
      <c r="E7" s="194"/>
      <c r="F7" s="239"/>
      <c r="G7" s="30"/>
      <c r="H7" s="31">
        <v>5000</v>
      </c>
      <c r="I7" s="31"/>
      <c r="J7" s="199"/>
      <c r="K7" s="32"/>
      <c r="L7" s="33"/>
    </row>
    <row r="8" spans="1:12" s="18" customFormat="1" x14ac:dyDescent="0.2">
      <c r="A8" s="34">
        <v>641</v>
      </c>
      <c r="B8" s="35"/>
      <c r="C8" s="187"/>
      <c r="D8" s="36"/>
      <c r="E8" s="195"/>
      <c r="F8" s="240"/>
      <c r="G8" s="36"/>
      <c r="H8" s="36"/>
      <c r="I8" s="36"/>
      <c r="J8" s="200"/>
      <c r="K8" s="37"/>
      <c r="L8" s="38"/>
    </row>
    <row r="9" spans="1:12" s="18" customFormat="1" x14ac:dyDescent="0.2">
      <c r="A9" s="39">
        <v>64132</v>
      </c>
      <c r="B9" s="35"/>
      <c r="C9" s="187"/>
      <c r="D9" s="36">
        <v>10</v>
      </c>
      <c r="E9" s="195">
        <v>9</v>
      </c>
      <c r="F9" s="240">
        <v>9</v>
      </c>
      <c r="G9" s="36"/>
      <c r="H9" s="36"/>
      <c r="I9" s="36"/>
      <c r="J9" s="200"/>
      <c r="K9" s="37"/>
      <c r="L9" s="38"/>
    </row>
    <row r="10" spans="1:12" s="18" customFormat="1" x14ac:dyDescent="0.2">
      <c r="A10" s="34">
        <v>652</v>
      </c>
      <c r="B10" s="35"/>
      <c r="C10" s="187"/>
      <c r="D10" s="36"/>
      <c r="E10" s="195"/>
      <c r="F10" s="240"/>
      <c r="G10" s="36"/>
      <c r="H10" s="36"/>
      <c r="I10" s="36"/>
      <c r="J10" s="200"/>
      <c r="K10" s="37"/>
      <c r="L10" s="38"/>
    </row>
    <row r="11" spans="1:12" s="18" customFormat="1" x14ac:dyDescent="0.2">
      <c r="A11" s="39">
        <v>65269</v>
      </c>
      <c r="B11" s="35"/>
      <c r="C11" s="187"/>
      <c r="D11" s="36"/>
      <c r="E11" s="195"/>
      <c r="F11" s="240"/>
      <c r="G11" s="36">
        <v>16000</v>
      </c>
      <c r="H11" s="36"/>
      <c r="I11" s="36"/>
      <c r="J11" s="200"/>
      <c r="K11" s="37"/>
      <c r="L11" s="38"/>
    </row>
    <row r="12" spans="1:12" s="18" customFormat="1" x14ac:dyDescent="0.2">
      <c r="A12" s="34">
        <v>661</v>
      </c>
      <c r="B12" s="35"/>
      <c r="C12" s="187"/>
      <c r="D12" s="36"/>
      <c r="E12" s="195"/>
      <c r="F12" s="240"/>
      <c r="G12" s="36"/>
      <c r="H12" s="36"/>
      <c r="I12" s="36"/>
      <c r="J12" s="200"/>
      <c r="K12" s="37"/>
      <c r="L12" s="38"/>
    </row>
    <row r="13" spans="1:12" s="18" customFormat="1" x14ac:dyDescent="0.2">
      <c r="A13" s="39">
        <v>66151</v>
      </c>
      <c r="B13" s="35"/>
      <c r="C13" s="187"/>
      <c r="D13" s="36">
        <v>79200</v>
      </c>
      <c r="E13" s="195">
        <v>84968</v>
      </c>
      <c r="F13" s="240">
        <v>138500</v>
      </c>
      <c r="G13" s="36"/>
      <c r="H13" s="36"/>
      <c r="I13" s="36"/>
      <c r="J13" s="200"/>
      <c r="K13" s="37"/>
      <c r="L13" s="38"/>
    </row>
    <row r="14" spans="1:12" s="18" customFormat="1" x14ac:dyDescent="0.2">
      <c r="A14" s="39">
        <v>663</v>
      </c>
      <c r="B14" s="35"/>
      <c r="C14" s="187"/>
      <c r="D14" s="36"/>
      <c r="E14" s="195"/>
      <c r="F14" s="240"/>
      <c r="G14" s="36"/>
      <c r="H14" s="36"/>
      <c r="I14" s="36"/>
      <c r="J14" s="200"/>
      <c r="K14" s="37"/>
      <c r="L14" s="38"/>
    </row>
    <row r="15" spans="1:12" s="18" customFormat="1" x14ac:dyDescent="0.2">
      <c r="A15" s="39">
        <v>66324</v>
      </c>
      <c r="B15" s="35"/>
      <c r="C15" s="187"/>
      <c r="D15" s="36"/>
      <c r="E15" s="195"/>
      <c r="F15" s="240"/>
      <c r="G15" s="36"/>
      <c r="H15" s="36"/>
      <c r="I15" s="36"/>
      <c r="J15" s="200">
        <v>5000</v>
      </c>
      <c r="K15" s="37"/>
      <c r="L15" s="38"/>
    </row>
    <row r="16" spans="1:12" s="18" customFormat="1" x14ac:dyDescent="0.2">
      <c r="A16" s="34">
        <v>671</v>
      </c>
      <c r="B16" s="35"/>
      <c r="C16" s="187"/>
      <c r="D16" s="36"/>
      <c r="E16" s="195"/>
      <c r="F16" s="240"/>
      <c r="G16" s="36"/>
      <c r="H16" s="36"/>
      <c r="I16" s="36"/>
      <c r="J16" s="200"/>
      <c r="K16" s="37"/>
      <c r="L16" s="38"/>
    </row>
    <row r="17" spans="1:12" s="18" customFormat="1" x14ac:dyDescent="0.2">
      <c r="A17" s="39">
        <v>67111</v>
      </c>
      <c r="B17" s="35">
        <v>800000</v>
      </c>
      <c r="C17" s="187">
        <v>450000</v>
      </c>
      <c r="D17" s="36"/>
      <c r="E17" s="195"/>
      <c r="F17" s="240"/>
      <c r="G17" s="36"/>
      <c r="H17" s="36"/>
      <c r="I17" s="36"/>
      <c r="J17" s="200"/>
      <c r="K17" s="37"/>
      <c r="L17" s="38"/>
    </row>
    <row r="18" spans="1:12" s="18" customFormat="1" x14ac:dyDescent="0.2">
      <c r="A18" s="39">
        <v>67121</v>
      </c>
      <c r="B18" s="144">
        <v>10000</v>
      </c>
      <c r="C18" s="188">
        <v>10000</v>
      </c>
      <c r="D18" s="36"/>
      <c r="E18" s="195"/>
      <c r="F18" s="240"/>
      <c r="G18" s="36"/>
      <c r="H18" s="36"/>
      <c r="I18" s="36"/>
      <c r="J18" s="200"/>
      <c r="K18" s="37"/>
      <c r="L18" s="38"/>
    </row>
    <row r="19" spans="1:12" s="18" customFormat="1" x14ac:dyDescent="0.2">
      <c r="A19" s="207">
        <v>922</v>
      </c>
      <c r="B19" s="208"/>
      <c r="C19" s="208"/>
      <c r="D19" s="209"/>
      <c r="E19" s="209">
        <v>29233</v>
      </c>
      <c r="F19" s="240">
        <v>29233</v>
      </c>
      <c r="G19" s="209"/>
      <c r="H19" s="209"/>
      <c r="I19" s="209"/>
      <c r="J19" s="210"/>
      <c r="K19" s="210"/>
      <c r="L19" s="211"/>
    </row>
    <row r="20" spans="1:12" s="18" customFormat="1" x14ac:dyDescent="0.2">
      <c r="A20" s="40"/>
      <c r="B20" s="41"/>
      <c r="C20" s="189"/>
      <c r="D20" s="42"/>
      <c r="E20" s="196"/>
      <c r="F20" s="241"/>
      <c r="G20" s="42"/>
      <c r="H20" s="42"/>
      <c r="I20" s="42"/>
      <c r="J20" s="201"/>
      <c r="K20" s="43"/>
      <c r="L20" s="44"/>
    </row>
    <row r="21" spans="1:12" s="18" customFormat="1" x14ac:dyDescent="0.2">
      <c r="A21" s="40"/>
      <c r="B21" s="41"/>
      <c r="C21" s="189"/>
      <c r="D21" s="42"/>
      <c r="E21" s="196"/>
      <c r="F21" s="241"/>
      <c r="G21" s="42"/>
      <c r="H21" s="42"/>
      <c r="I21" s="42"/>
      <c r="J21" s="201"/>
      <c r="K21" s="43"/>
      <c r="L21" s="44"/>
    </row>
    <row r="22" spans="1:12" s="18" customFormat="1" ht="13.5" thickBot="1" x14ac:dyDescent="0.25">
      <c r="A22" s="45"/>
      <c r="B22" s="46"/>
      <c r="C22" s="190"/>
      <c r="D22" s="47"/>
      <c r="E22" s="197"/>
      <c r="F22" s="242"/>
      <c r="G22" s="47"/>
      <c r="H22" s="47"/>
      <c r="I22" s="47"/>
      <c r="J22" s="202"/>
      <c r="K22" s="48"/>
      <c r="L22" s="49"/>
    </row>
    <row r="23" spans="1:12" s="18" customFormat="1" ht="30" customHeight="1" thickBot="1" x14ac:dyDescent="0.25">
      <c r="A23" s="50" t="s">
        <v>28</v>
      </c>
      <c r="B23" s="51">
        <f t="shared" ref="B23:L23" si="0">SUM(B5:B22)</f>
        <v>810000</v>
      </c>
      <c r="C23" s="191">
        <f t="shared" si="0"/>
        <v>460000</v>
      </c>
      <c r="D23" s="51">
        <f t="shared" si="0"/>
        <v>79210</v>
      </c>
      <c r="E23" s="191">
        <f t="shared" si="0"/>
        <v>114210</v>
      </c>
      <c r="F23" s="243">
        <f>SUM(F5:F22)</f>
        <v>167742</v>
      </c>
      <c r="G23" s="51">
        <f t="shared" si="0"/>
        <v>16000</v>
      </c>
      <c r="H23" s="51">
        <f t="shared" si="0"/>
        <v>25000</v>
      </c>
      <c r="I23" s="51">
        <f t="shared" si="0"/>
        <v>0</v>
      </c>
      <c r="J23" s="191">
        <f t="shared" si="0"/>
        <v>5000</v>
      </c>
      <c r="K23" s="51">
        <f t="shared" si="0"/>
        <v>0</v>
      </c>
      <c r="L23" s="51">
        <f t="shared" si="0"/>
        <v>0</v>
      </c>
    </row>
    <row r="24" spans="1:12" s="18" customFormat="1" ht="28.5" customHeight="1" thickBot="1" x14ac:dyDescent="0.25">
      <c r="A24" s="50" t="s">
        <v>29</v>
      </c>
      <c r="B24" s="297">
        <f>SUM(C23,F23,G23,H23,J23)</f>
        <v>673742</v>
      </c>
      <c r="C24" s="298"/>
      <c r="D24" s="298"/>
      <c r="E24" s="298"/>
      <c r="F24" s="298"/>
      <c r="G24" s="298"/>
      <c r="H24" s="298"/>
      <c r="I24" s="298"/>
      <c r="J24" s="298"/>
      <c r="K24" s="298"/>
      <c r="L24" s="299"/>
    </row>
    <row r="25" spans="1:12" x14ac:dyDescent="0.2">
      <c r="A25" s="170"/>
      <c r="B25" s="170"/>
      <c r="C25" s="170"/>
      <c r="D25" s="170"/>
      <c r="E25" s="170"/>
      <c r="F25" s="234"/>
      <c r="G25" s="52"/>
      <c r="H25" s="53"/>
      <c r="L25" s="19"/>
    </row>
    <row r="26" spans="1:12" ht="26.25" hidden="1" customHeight="1" thickBot="1" x14ac:dyDescent="0.25">
      <c r="A26" s="142" t="s">
        <v>23</v>
      </c>
      <c r="B26" s="306" t="s">
        <v>30</v>
      </c>
      <c r="C26" s="307"/>
      <c r="D26" s="308"/>
      <c r="E26" s="308"/>
      <c r="F26" s="308"/>
      <c r="G26" s="308"/>
      <c r="H26" s="308"/>
      <c r="I26" s="308"/>
      <c r="J26" s="308"/>
      <c r="K26" s="308"/>
      <c r="L26" s="309"/>
    </row>
    <row r="27" spans="1:12" ht="84.75" hidden="1" thickBot="1" x14ac:dyDescent="0.25">
      <c r="A27" s="143" t="s">
        <v>25</v>
      </c>
      <c r="B27" s="139" t="s">
        <v>2</v>
      </c>
      <c r="C27" s="183"/>
      <c r="D27" s="140" t="s">
        <v>3</v>
      </c>
      <c r="E27" s="140"/>
      <c r="F27" s="140"/>
      <c r="G27" s="140" t="s">
        <v>4</v>
      </c>
      <c r="H27" s="140" t="s">
        <v>5</v>
      </c>
      <c r="I27" s="140" t="s">
        <v>26</v>
      </c>
      <c r="J27" s="140"/>
      <c r="K27" s="140" t="s">
        <v>27</v>
      </c>
      <c r="L27" s="141" t="s">
        <v>8</v>
      </c>
    </row>
    <row r="28" spans="1:12" hidden="1" x14ac:dyDescent="0.2">
      <c r="A28" s="54">
        <v>63</v>
      </c>
      <c r="B28" s="55"/>
      <c r="C28" s="55"/>
      <c r="D28" s="56"/>
      <c r="E28" s="56"/>
      <c r="F28" s="56"/>
      <c r="G28" s="57"/>
      <c r="H28" s="58">
        <v>25000</v>
      </c>
      <c r="I28" s="58"/>
      <c r="J28" s="59"/>
      <c r="K28" s="59"/>
      <c r="L28" s="60"/>
    </row>
    <row r="29" spans="1:12" hidden="1" x14ac:dyDescent="0.2">
      <c r="A29" s="39">
        <v>64</v>
      </c>
      <c r="B29" s="35"/>
      <c r="C29" s="35"/>
      <c r="D29" s="36">
        <v>10</v>
      </c>
      <c r="E29" s="36"/>
      <c r="F29" s="36"/>
      <c r="G29" s="36"/>
      <c r="H29" s="36"/>
      <c r="I29" s="36"/>
      <c r="J29" s="37"/>
      <c r="K29" s="37"/>
      <c r="L29" s="38"/>
    </row>
    <row r="30" spans="1:12" hidden="1" x14ac:dyDescent="0.2">
      <c r="A30" s="39">
        <v>65</v>
      </c>
      <c r="B30" s="35"/>
      <c r="C30" s="35"/>
      <c r="D30" s="36"/>
      <c r="E30" s="36"/>
      <c r="F30" s="36"/>
      <c r="G30" s="36">
        <v>16000</v>
      </c>
      <c r="H30" s="36"/>
      <c r="I30" s="36"/>
      <c r="J30" s="37"/>
      <c r="K30" s="37"/>
      <c r="L30" s="38"/>
    </row>
    <row r="31" spans="1:12" hidden="1" x14ac:dyDescent="0.2">
      <c r="A31" s="39">
        <v>66</v>
      </c>
      <c r="B31" s="35"/>
      <c r="C31" s="35"/>
      <c r="D31" s="36">
        <v>100000</v>
      </c>
      <c r="E31" s="36"/>
      <c r="F31" s="36"/>
      <c r="G31" s="36"/>
      <c r="H31" s="36"/>
      <c r="I31" s="36"/>
      <c r="J31" s="37"/>
      <c r="K31" s="37"/>
      <c r="L31" s="38"/>
    </row>
    <row r="32" spans="1:12" hidden="1" x14ac:dyDescent="0.2">
      <c r="A32" s="39">
        <v>67</v>
      </c>
      <c r="B32" s="35">
        <v>510000</v>
      </c>
      <c r="C32" s="35"/>
      <c r="D32" s="36"/>
      <c r="E32" s="36"/>
      <c r="F32" s="36"/>
      <c r="G32" s="36"/>
      <c r="H32" s="36"/>
      <c r="I32" s="36"/>
      <c r="J32" s="37"/>
      <c r="K32" s="37"/>
      <c r="L32" s="38"/>
    </row>
    <row r="33" spans="1:12" hidden="1" x14ac:dyDescent="0.2">
      <c r="A33" s="39"/>
      <c r="B33" s="35"/>
      <c r="C33" s="35"/>
      <c r="D33" s="36"/>
      <c r="E33" s="36"/>
      <c r="F33" s="36"/>
      <c r="G33" s="36"/>
      <c r="H33" s="36"/>
      <c r="I33" s="36"/>
      <c r="J33" s="37"/>
      <c r="K33" s="37"/>
      <c r="L33" s="38"/>
    </row>
    <row r="34" spans="1:12" hidden="1" x14ac:dyDescent="0.2">
      <c r="A34" s="39"/>
      <c r="B34" s="35"/>
      <c r="C34" s="35"/>
      <c r="D34" s="36"/>
      <c r="E34" s="36"/>
      <c r="F34" s="36"/>
      <c r="G34" s="36"/>
      <c r="H34" s="36"/>
      <c r="I34" s="36"/>
      <c r="J34" s="37"/>
      <c r="K34" s="37"/>
      <c r="L34" s="38"/>
    </row>
    <row r="35" spans="1:12" ht="13.5" hidden="1" thickBot="1" x14ac:dyDescent="0.25">
      <c r="A35" s="45"/>
      <c r="B35" s="46"/>
      <c r="C35" s="46"/>
      <c r="D35" s="47"/>
      <c r="E35" s="47"/>
      <c r="F35" s="47"/>
      <c r="G35" s="47"/>
      <c r="H35" s="47"/>
      <c r="I35" s="47"/>
      <c r="J35" s="48"/>
      <c r="K35" s="48"/>
      <c r="L35" s="49"/>
    </row>
    <row r="36" spans="1:12" s="18" customFormat="1" ht="30" hidden="1" customHeight="1" thickBot="1" x14ac:dyDescent="0.25">
      <c r="A36" s="50" t="s">
        <v>28</v>
      </c>
      <c r="B36" s="51">
        <f>SUM(B28:B35)</f>
        <v>510000</v>
      </c>
      <c r="C36" s="51"/>
      <c r="D36" s="51">
        <f t="shared" ref="D36:L36" si="1">SUM(D28:D35)</f>
        <v>100010</v>
      </c>
      <c r="E36" s="51"/>
      <c r="F36" s="51"/>
      <c r="G36" s="51">
        <f t="shared" si="1"/>
        <v>16000</v>
      </c>
      <c r="H36" s="51">
        <f t="shared" si="1"/>
        <v>25000</v>
      </c>
      <c r="I36" s="51">
        <f t="shared" si="1"/>
        <v>0</v>
      </c>
      <c r="J36" s="51"/>
      <c r="K36" s="51">
        <f t="shared" si="1"/>
        <v>0</v>
      </c>
      <c r="L36" s="51">
        <f t="shared" si="1"/>
        <v>0</v>
      </c>
    </row>
    <row r="37" spans="1:12" s="18" customFormat="1" ht="28.5" hidden="1" customHeight="1" thickBot="1" x14ac:dyDescent="0.25">
      <c r="A37" s="50" t="s">
        <v>31</v>
      </c>
      <c r="B37" s="297">
        <f>B36+D36+G36+H36+I36+K36+L36</f>
        <v>651010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9"/>
    </row>
    <row r="38" spans="1:12" ht="13.5" hidden="1" thickBot="1" x14ac:dyDescent="0.25">
      <c r="G38" s="62"/>
      <c r="H38" s="63"/>
    </row>
    <row r="39" spans="1:12" ht="26.25" hidden="1" customHeight="1" thickBot="1" x14ac:dyDescent="0.25">
      <c r="A39" s="142" t="s">
        <v>23</v>
      </c>
      <c r="B39" s="310" t="s">
        <v>32</v>
      </c>
      <c r="C39" s="311"/>
      <c r="D39" s="312"/>
      <c r="E39" s="312"/>
      <c r="F39" s="312"/>
      <c r="G39" s="312"/>
      <c r="H39" s="312"/>
      <c r="I39" s="312"/>
      <c r="J39" s="312"/>
      <c r="K39" s="312"/>
      <c r="L39" s="313"/>
    </row>
    <row r="40" spans="1:12" ht="84.75" hidden="1" thickBot="1" x14ac:dyDescent="0.25">
      <c r="A40" s="143" t="s">
        <v>25</v>
      </c>
      <c r="B40" s="139" t="s">
        <v>2</v>
      </c>
      <c r="C40" s="183"/>
      <c r="D40" s="140" t="s">
        <v>3</v>
      </c>
      <c r="E40" s="140"/>
      <c r="F40" s="140"/>
      <c r="G40" s="140" t="s">
        <v>4</v>
      </c>
      <c r="H40" s="140" t="s">
        <v>5</v>
      </c>
      <c r="I40" s="140" t="s">
        <v>26</v>
      </c>
      <c r="J40" s="140"/>
      <c r="K40" s="140" t="s">
        <v>27</v>
      </c>
      <c r="L40" s="141" t="s">
        <v>8</v>
      </c>
    </row>
    <row r="41" spans="1:12" hidden="1" x14ac:dyDescent="0.2">
      <c r="A41" s="54">
        <v>63</v>
      </c>
      <c r="B41" s="55"/>
      <c r="C41" s="55"/>
      <c r="D41" s="56"/>
      <c r="E41" s="56"/>
      <c r="F41" s="56"/>
      <c r="G41" s="57"/>
      <c r="H41" s="58">
        <v>25000</v>
      </c>
      <c r="I41" s="58"/>
      <c r="J41" s="59"/>
      <c r="K41" s="59"/>
      <c r="L41" s="60"/>
    </row>
    <row r="42" spans="1:12" hidden="1" x14ac:dyDescent="0.2">
      <c r="A42" s="39">
        <v>64</v>
      </c>
      <c r="B42" s="35"/>
      <c r="C42" s="35"/>
      <c r="D42" s="36">
        <v>10</v>
      </c>
      <c r="E42" s="36"/>
      <c r="F42" s="36"/>
      <c r="G42" s="36"/>
      <c r="H42" s="36"/>
      <c r="I42" s="36"/>
      <c r="J42" s="37"/>
      <c r="K42" s="37"/>
      <c r="L42" s="38"/>
    </row>
    <row r="43" spans="1:12" hidden="1" x14ac:dyDescent="0.2">
      <c r="A43" s="39">
        <v>65</v>
      </c>
      <c r="B43" s="35"/>
      <c r="C43" s="35"/>
      <c r="D43" s="36"/>
      <c r="E43" s="36"/>
      <c r="F43" s="36"/>
      <c r="G43" s="36">
        <v>16000</v>
      </c>
      <c r="H43" s="36"/>
      <c r="I43" s="36"/>
      <c r="J43" s="37"/>
      <c r="K43" s="37"/>
      <c r="L43" s="38"/>
    </row>
    <row r="44" spans="1:12" hidden="1" x14ac:dyDescent="0.2">
      <c r="A44" s="39">
        <v>66</v>
      </c>
      <c r="B44" s="35"/>
      <c r="C44" s="35"/>
      <c r="D44" s="36">
        <v>100000</v>
      </c>
      <c r="E44" s="36"/>
      <c r="F44" s="36"/>
      <c r="G44" s="36"/>
      <c r="H44" s="36"/>
      <c r="I44" s="36"/>
      <c r="J44" s="37"/>
      <c r="K44" s="37"/>
      <c r="L44" s="38"/>
    </row>
    <row r="45" spans="1:12" hidden="1" x14ac:dyDescent="0.2">
      <c r="A45" s="39">
        <v>67</v>
      </c>
      <c r="B45" s="35">
        <v>510000</v>
      </c>
      <c r="C45" s="35"/>
      <c r="D45" s="36"/>
      <c r="E45" s="36"/>
      <c r="F45" s="36"/>
      <c r="G45" s="36"/>
      <c r="H45" s="36"/>
      <c r="I45" s="36"/>
      <c r="J45" s="37"/>
      <c r="K45" s="37"/>
      <c r="L45" s="38"/>
    </row>
    <row r="46" spans="1:12" ht="13.5" hidden="1" customHeight="1" x14ac:dyDescent="0.2">
      <c r="A46" s="39"/>
      <c r="B46" s="35"/>
      <c r="C46" s="35"/>
      <c r="D46" s="36"/>
      <c r="E46" s="36"/>
      <c r="F46" s="36"/>
      <c r="G46" s="36"/>
      <c r="H46" s="36"/>
      <c r="I46" s="36"/>
      <c r="J46" s="37"/>
      <c r="K46" s="37"/>
      <c r="L46" s="38"/>
    </row>
    <row r="47" spans="1:12" ht="13.5" hidden="1" customHeight="1" x14ac:dyDescent="0.2">
      <c r="A47" s="39"/>
      <c r="B47" s="35"/>
      <c r="C47" s="35"/>
      <c r="D47" s="36"/>
      <c r="E47" s="36"/>
      <c r="F47" s="36"/>
      <c r="G47" s="36"/>
      <c r="H47" s="36"/>
      <c r="I47" s="36"/>
      <c r="J47" s="37"/>
      <c r="K47" s="37"/>
      <c r="L47" s="38"/>
    </row>
    <row r="48" spans="1:12" ht="13.5" hidden="1" customHeight="1" thickBot="1" x14ac:dyDescent="0.25">
      <c r="A48" s="45"/>
      <c r="B48" s="46"/>
      <c r="C48" s="46"/>
      <c r="D48" s="47"/>
      <c r="E48" s="47"/>
      <c r="F48" s="47"/>
      <c r="G48" s="47"/>
      <c r="H48" s="47"/>
      <c r="I48" s="47"/>
      <c r="J48" s="48"/>
      <c r="K48" s="48"/>
      <c r="L48" s="49"/>
    </row>
    <row r="49" spans="1:12" s="18" customFormat="1" ht="30" hidden="1" customHeight="1" thickBot="1" x14ac:dyDescent="0.25">
      <c r="A49" s="50" t="s">
        <v>28</v>
      </c>
      <c r="B49" s="51">
        <f>SUM(B41:B48)</f>
        <v>510000</v>
      </c>
      <c r="C49" s="51"/>
      <c r="D49" s="51">
        <f t="shared" ref="D49:L49" si="2">SUM(D41:D48)</f>
        <v>100010</v>
      </c>
      <c r="E49" s="51"/>
      <c r="F49" s="51"/>
      <c r="G49" s="51">
        <f t="shared" si="2"/>
        <v>16000</v>
      </c>
      <c r="H49" s="51">
        <f t="shared" si="2"/>
        <v>25000</v>
      </c>
      <c r="I49" s="51">
        <f t="shared" si="2"/>
        <v>0</v>
      </c>
      <c r="J49" s="51"/>
      <c r="K49" s="51">
        <f t="shared" si="2"/>
        <v>0</v>
      </c>
      <c r="L49" s="51">
        <f t="shared" si="2"/>
        <v>0</v>
      </c>
    </row>
    <row r="50" spans="1:12" s="18" customFormat="1" ht="28.5" hidden="1" customHeight="1" thickBot="1" x14ac:dyDescent="0.25">
      <c r="A50" s="50" t="s">
        <v>33</v>
      </c>
      <c r="B50" s="297">
        <f>B49+D49+G49+H49+I49+K49+L49</f>
        <v>651010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9"/>
    </row>
    <row r="51" spans="1:12" ht="13.5" hidden="1" customHeight="1" x14ac:dyDescent="0.2">
      <c r="D51" s="64"/>
      <c r="E51" s="64"/>
      <c r="F51" s="64"/>
      <c r="G51" s="62"/>
      <c r="H51" s="65"/>
    </row>
    <row r="52" spans="1:12" ht="13.5" hidden="1" customHeight="1" x14ac:dyDescent="0.2">
      <c r="D52" s="64"/>
      <c r="E52" s="64"/>
      <c r="F52" s="64"/>
      <c r="G52" s="66"/>
      <c r="H52" s="67"/>
    </row>
    <row r="53" spans="1:12" ht="13.5" hidden="1" customHeight="1" x14ac:dyDescent="0.2">
      <c r="G53" s="68"/>
      <c r="H53" s="69"/>
    </row>
    <row r="54" spans="1:12" ht="13.5" hidden="1" customHeight="1" x14ac:dyDescent="0.2">
      <c r="G54" s="70"/>
      <c r="H54" s="71"/>
    </row>
    <row r="55" spans="1:12" ht="13.5" hidden="1" customHeight="1" x14ac:dyDescent="0.2">
      <c r="G55" s="62"/>
      <c r="H55" s="63"/>
    </row>
    <row r="56" spans="1:12" ht="28.5" hidden="1" customHeight="1" x14ac:dyDescent="0.2">
      <c r="D56" s="64"/>
      <c r="E56" s="64"/>
      <c r="F56" s="64"/>
      <c r="G56" s="62"/>
      <c r="H56" s="72"/>
    </row>
    <row r="57" spans="1:12" ht="13.5" hidden="1" customHeight="1" x14ac:dyDescent="0.2">
      <c r="D57" s="64"/>
      <c r="E57" s="64"/>
      <c r="F57" s="64"/>
      <c r="G57" s="62"/>
      <c r="H57" s="67"/>
    </row>
    <row r="58" spans="1:12" ht="13.5" hidden="1" customHeight="1" x14ac:dyDescent="0.2">
      <c r="G58" s="62"/>
      <c r="H58" s="63"/>
    </row>
    <row r="59" spans="1:12" ht="13.5" hidden="1" customHeight="1" x14ac:dyDescent="0.2">
      <c r="G59" s="62"/>
      <c r="H59" s="71"/>
    </row>
    <row r="60" spans="1:12" ht="13.5" hidden="1" customHeight="1" x14ac:dyDescent="0.2">
      <c r="G60" s="62"/>
      <c r="H60" s="63"/>
    </row>
    <row r="61" spans="1:12" ht="22.5" hidden="1" customHeight="1" x14ac:dyDescent="0.2">
      <c r="G61" s="62"/>
      <c r="H61" s="73"/>
    </row>
    <row r="62" spans="1:12" ht="13.5" hidden="1" customHeight="1" x14ac:dyDescent="0.2">
      <c r="G62" s="68"/>
      <c r="H62" s="69"/>
    </row>
    <row r="63" spans="1:12" ht="13.5" hidden="1" customHeight="1" x14ac:dyDescent="0.2">
      <c r="B63" s="64"/>
      <c r="C63" s="64"/>
      <c r="G63" s="68"/>
      <c r="H63" s="74"/>
    </row>
    <row r="64" spans="1:12" ht="13.5" hidden="1" customHeight="1" x14ac:dyDescent="0.2">
      <c r="D64" s="64"/>
      <c r="E64" s="64"/>
      <c r="F64" s="64"/>
      <c r="G64" s="68"/>
      <c r="H64" s="75"/>
    </row>
    <row r="65" spans="1:9" ht="13.5" hidden="1" customHeight="1" x14ac:dyDescent="0.2">
      <c r="D65" s="64"/>
      <c r="E65" s="64"/>
      <c r="F65" s="64"/>
      <c r="G65" s="70"/>
      <c r="H65" s="67"/>
    </row>
    <row r="66" spans="1:9" ht="13.5" hidden="1" customHeight="1" x14ac:dyDescent="0.2">
      <c r="G66" s="62"/>
      <c r="H66" s="63"/>
    </row>
    <row r="67" spans="1:9" ht="13.5" hidden="1" customHeight="1" x14ac:dyDescent="0.2">
      <c r="B67" s="64"/>
      <c r="C67" s="64"/>
      <c r="G67" s="62"/>
      <c r="H67" s="65"/>
    </row>
    <row r="68" spans="1:9" ht="13.5" hidden="1" customHeight="1" x14ac:dyDescent="0.2">
      <c r="D68" s="64"/>
      <c r="E68" s="64"/>
      <c r="F68" s="64"/>
      <c r="G68" s="62"/>
      <c r="H68" s="74"/>
    </row>
    <row r="69" spans="1:9" ht="13.5" hidden="1" customHeight="1" x14ac:dyDescent="0.2">
      <c r="D69" s="64"/>
      <c r="E69" s="64"/>
      <c r="F69" s="64"/>
      <c r="G69" s="70"/>
      <c r="H69" s="67"/>
    </row>
    <row r="70" spans="1:9" ht="13.5" hidden="1" customHeight="1" x14ac:dyDescent="0.2">
      <c r="G70" s="68"/>
      <c r="H70" s="63"/>
    </row>
    <row r="71" spans="1:9" s="259" customFormat="1" ht="13.5" customHeight="1" x14ac:dyDescent="0.2">
      <c r="A71" s="61"/>
      <c r="B71" s="61"/>
      <c r="C71" s="61"/>
      <c r="D71" s="61"/>
      <c r="E71" s="61"/>
      <c r="F71" s="61"/>
      <c r="G71" s="68"/>
      <c r="H71" s="63"/>
    </row>
    <row r="72" spans="1:9" ht="13.5" customHeight="1" thickBot="1" x14ac:dyDescent="0.25">
      <c r="D72" s="64"/>
      <c r="E72" s="64"/>
      <c r="F72" s="64"/>
      <c r="G72" s="68"/>
      <c r="H72" s="74"/>
    </row>
    <row r="73" spans="1:9" s="214" customFormat="1" ht="26.25" customHeight="1" thickBot="1" x14ac:dyDescent="0.25">
      <c r="A73" s="142" t="s">
        <v>23</v>
      </c>
      <c r="B73" s="306" t="s">
        <v>30</v>
      </c>
      <c r="C73" s="308"/>
      <c r="D73" s="308"/>
      <c r="E73" s="308"/>
      <c r="F73" s="308"/>
      <c r="G73" s="308"/>
      <c r="H73" s="308"/>
      <c r="I73" s="309"/>
    </row>
    <row r="74" spans="1:9" s="214" customFormat="1" ht="48.75" thickBot="1" x14ac:dyDescent="0.25">
      <c r="A74" s="143" t="s">
        <v>25</v>
      </c>
      <c r="B74" s="139" t="s">
        <v>2</v>
      </c>
      <c r="C74" s="140" t="s">
        <v>3</v>
      </c>
      <c r="D74" s="140" t="s">
        <v>4</v>
      </c>
      <c r="E74" s="140" t="s">
        <v>5</v>
      </c>
      <c r="F74" s="140" t="s">
        <v>6</v>
      </c>
      <c r="G74" s="320" t="s">
        <v>27</v>
      </c>
      <c r="H74" s="321"/>
      <c r="I74" s="141" t="s">
        <v>8</v>
      </c>
    </row>
    <row r="75" spans="1:9" s="214" customFormat="1" ht="15" x14ac:dyDescent="0.25">
      <c r="A75" s="54">
        <v>636</v>
      </c>
      <c r="B75" s="55"/>
      <c r="C75" s="56"/>
      <c r="D75" s="57"/>
      <c r="E75" s="58">
        <v>25000</v>
      </c>
      <c r="F75" s="58"/>
      <c r="G75" s="322"/>
      <c r="H75" s="323"/>
      <c r="I75" s="60"/>
    </row>
    <row r="76" spans="1:9" s="214" customFormat="1" ht="15" x14ac:dyDescent="0.25">
      <c r="A76" s="39">
        <v>641</v>
      </c>
      <c r="B76" s="35"/>
      <c r="C76" s="36">
        <v>10</v>
      </c>
      <c r="D76" s="36"/>
      <c r="E76" s="36"/>
      <c r="F76" s="36"/>
      <c r="G76" s="314"/>
      <c r="H76" s="315"/>
      <c r="I76" s="38"/>
    </row>
    <row r="77" spans="1:9" s="214" customFormat="1" ht="15" x14ac:dyDescent="0.25">
      <c r="A77" s="39">
        <v>652</v>
      </c>
      <c r="B77" s="35"/>
      <c r="C77" s="36"/>
      <c r="D77" s="36">
        <v>16000</v>
      </c>
      <c r="E77" s="36"/>
      <c r="F77" s="36"/>
      <c r="G77" s="314"/>
      <c r="H77" s="315"/>
      <c r="I77" s="38"/>
    </row>
    <row r="78" spans="1:9" s="214" customFormat="1" ht="15" x14ac:dyDescent="0.25">
      <c r="A78" s="39">
        <v>661</v>
      </c>
      <c r="B78" s="35"/>
      <c r="C78" s="36">
        <v>100000</v>
      </c>
      <c r="D78" s="36"/>
      <c r="E78" s="36"/>
      <c r="F78" s="36"/>
      <c r="G78" s="314"/>
      <c r="H78" s="315"/>
      <c r="I78" s="38"/>
    </row>
    <row r="79" spans="1:9" s="214" customFormat="1" ht="15" x14ac:dyDescent="0.25">
      <c r="A79" s="39">
        <v>671</v>
      </c>
      <c r="B79" s="35">
        <v>510000</v>
      </c>
      <c r="C79" s="36"/>
      <c r="D79" s="36"/>
      <c r="E79" s="36"/>
      <c r="F79" s="36"/>
      <c r="G79" s="314"/>
      <c r="H79" s="315"/>
      <c r="I79" s="38"/>
    </row>
    <row r="80" spans="1:9" s="214" customFormat="1" ht="15.75" thickBot="1" x14ac:dyDescent="0.3">
      <c r="A80" s="45"/>
      <c r="B80" s="46"/>
      <c r="C80" s="47"/>
      <c r="D80" s="47"/>
      <c r="E80" s="47"/>
      <c r="F80" s="47"/>
      <c r="G80" s="316"/>
      <c r="H80" s="317"/>
      <c r="I80" s="49"/>
    </row>
    <row r="81" spans="1:11" s="18" customFormat="1" ht="30" customHeight="1" thickBot="1" x14ac:dyDescent="0.3">
      <c r="A81" s="50" t="s">
        <v>28</v>
      </c>
      <c r="B81" s="51">
        <f>SUM(B75:B80)</f>
        <v>510000</v>
      </c>
      <c r="C81" s="51">
        <f>SUM(C75:C80)</f>
        <v>100010</v>
      </c>
      <c r="D81" s="51">
        <f>SUM(D75:D80)</f>
        <v>16000</v>
      </c>
      <c r="E81" s="51">
        <f>SUM(E75:E80)</f>
        <v>25000</v>
      </c>
      <c r="F81" s="51">
        <v>0</v>
      </c>
      <c r="G81" s="318">
        <f>SUM(H75:H80)</f>
        <v>0</v>
      </c>
      <c r="H81" s="319"/>
      <c r="I81" s="51">
        <f>SUM(I75:I80)</f>
        <v>0</v>
      </c>
    </row>
    <row r="82" spans="1:11" s="18" customFormat="1" ht="28.5" customHeight="1" thickBot="1" x14ac:dyDescent="0.25">
      <c r="A82" s="50" t="s">
        <v>31</v>
      </c>
      <c r="B82" s="297">
        <f>SUM(B81:I81)</f>
        <v>651010</v>
      </c>
      <c r="C82" s="298"/>
      <c r="D82" s="298"/>
      <c r="E82" s="298"/>
      <c r="F82" s="298"/>
      <c r="G82" s="298"/>
      <c r="H82" s="298"/>
      <c r="I82" s="299"/>
    </row>
    <row r="83" spans="1:11" s="214" customFormat="1" ht="13.5" thickBot="1" x14ac:dyDescent="0.25">
      <c r="A83" s="61"/>
      <c r="B83" s="61"/>
      <c r="C83" s="61"/>
      <c r="D83" s="62"/>
      <c r="E83" s="63"/>
      <c r="F83" s="63"/>
    </row>
    <row r="84" spans="1:11" s="214" customFormat="1" ht="26.25" customHeight="1" thickBot="1" x14ac:dyDescent="0.25">
      <c r="A84" s="142" t="s">
        <v>23</v>
      </c>
      <c r="B84" s="310" t="s">
        <v>32</v>
      </c>
      <c r="C84" s="312"/>
      <c r="D84" s="312"/>
      <c r="E84" s="312"/>
      <c r="F84" s="312"/>
      <c r="G84" s="312"/>
      <c r="H84" s="312"/>
      <c r="I84" s="313"/>
    </row>
    <row r="85" spans="1:11" s="214" customFormat="1" ht="49.5" thickBot="1" x14ac:dyDescent="0.3">
      <c r="A85" s="143" t="s">
        <v>25</v>
      </c>
      <c r="B85" s="139" t="s">
        <v>2</v>
      </c>
      <c r="C85" s="140" t="s">
        <v>3</v>
      </c>
      <c r="D85" s="140" t="s">
        <v>4</v>
      </c>
      <c r="E85" s="140" t="s">
        <v>5</v>
      </c>
      <c r="F85" s="140" t="s">
        <v>6</v>
      </c>
      <c r="G85" s="320" t="s">
        <v>27</v>
      </c>
      <c r="H85" s="324"/>
      <c r="I85" s="141" t="s">
        <v>8</v>
      </c>
    </row>
    <row r="86" spans="1:11" s="214" customFormat="1" ht="15" x14ac:dyDescent="0.25">
      <c r="A86" s="54">
        <v>636</v>
      </c>
      <c r="B86" s="55"/>
      <c r="C86" s="56"/>
      <c r="D86" s="57"/>
      <c r="E86" s="58">
        <v>25000</v>
      </c>
      <c r="F86" s="58"/>
      <c r="G86" s="322"/>
      <c r="H86" s="323"/>
      <c r="I86" s="60"/>
    </row>
    <row r="87" spans="1:11" s="214" customFormat="1" ht="15" x14ac:dyDescent="0.25">
      <c r="A87" s="39">
        <v>641</v>
      </c>
      <c r="B87" s="35"/>
      <c r="C87" s="36">
        <v>10</v>
      </c>
      <c r="D87" s="36"/>
      <c r="E87" s="36"/>
      <c r="F87" s="36"/>
      <c r="G87" s="314"/>
      <c r="H87" s="315"/>
      <c r="I87" s="38"/>
    </row>
    <row r="88" spans="1:11" s="214" customFormat="1" ht="15" x14ac:dyDescent="0.25">
      <c r="A88" s="39">
        <v>652</v>
      </c>
      <c r="B88" s="35"/>
      <c r="C88" s="36"/>
      <c r="D88" s="36">
        <v>16000</v>
      </c>
      <c r="E88" s="36"/>
      <c r="F88" s="36"/>
      <c r="G88" s="314"/>
      <c r="H88" s="315"/>
      <c r="I88" s="38"/>
    </row>
    <row r="89" spans="1:11" s="214" customFormat="1" ht="15" x14ac:dyDescent="0.25">
      <c r="A89" s="39">
        <v>661</v>
      </c>
      <c r="B89" s="35"/>
      <c r="C89" s="36">
        <v>100000</v>
      </c>
      <c r="D89" s="36"/>
      <c r="E89" s="36"/>
      <c r="F89" s="36"/>
      <c r="G89" s="314"/>
      <c r="H89" s="315"/>
      <c r="I89" s="38"/>
    </row>
    <row r="90" spans="1:11" s="214" customFormat="1" ht="15.75" thickBot="1" x14ac:dyDescent="0.3">
      <c r="A90" s="39">
        <v>671</v>
      </c>
      <c r="B90" s="35">
        <v>510000</v>
      </c>
      <c r="C90" s="36"/>
      <c r="D90" s="36"/>
      <c r="E90" s="36"/>
      <c r="F90" s="36"/>
      <c r="G90" s="314"/>
      <c r="H90" s="315"/>
      <c r="I90" s="38"/>
    </row>
    <row r="91" spans="1:11" s="18" customFormat="1" ht="30" customHeight="1" thickBot="1" x14ac:dyDescent="0.3">
      <c r="A91" s="50" t="s">
        <v>28</v>
      </c>
      <c r="B91" s="51">
        <f>SUM(B86:B90)</f>
        <v>510000</v>
      </c>
      <c r="C91" s="51">
        <f>SUM(C86:C90)</f>
        <v>100010</v>
      </c>
      <c r="D91" s="51">
        <f>SUM(D86:D90)</f>
        <v>16000</v>
      </c>
      <c r="E91" s="51">
        <f>SUM(E86:E90)</f>
        <v>25000</v>
      </c>
      <c r="F91" s="51">
        <v>0</v>
      </c>
      <c r="G91" s="318">
        <f>SUM(H86:H90)</f>
        <v>0</v>
      </c>
      <c r="H91" s="319"/>
      <c r="I91" s="51">
        <f>SUM(I86:I90)</f>
        <v>0</v>
      </c>
    </row>
    <row r="92" spans="1:11" s="18" customFormat="1" ht="28.5" customHeight="1" thickBot="1" x14ac:dyDescent="0.25">
      <c r="A92" s="50" t="s">
        <v>33</v>
      </c>
      <c r="B92" s="297">
        <f>SUM(B91:I91)</f>
        <v>651010</v>
      </c>
      <c r="C92" s="298"/>
      <c r="D92" s="298"/>
      <c r="E92" s="298"/>
      <c r="F92" s="298"/>
      <c r="G92" s="298"/>
      <c r="H92" s="298"/>
      <c r="I92" s="299"/>
    </row>
    <row r="93" spans="1:11" s="214" customFormat="1" ht="13.5" customHeight="1" x14ac:dyDescent="0.2">
      <c r="A93" s="61"/>
      <c r="B93" s="61"/>
      <c r="C93" s="64"/>
      <c r="D93" s="62"/>
      <c r="E93" s="65"/>
      <c r="F93" s="65"/>
    </row>
    <row r="94" spans="1:11" ht="28.5" customHeight="1" x14ac:dyDescent="0.2">
      <c r="A94" s="246"/>
      <c r="B94" s="246"/>
      <c r="C94" s="246"/>
      <c r="D94" s="246"/>
      <c r="E94" s="246"/>
      <c r="F94" s="246"/>
      <c r="G94" s="247"/>
      <c r="H94" s="248"/>
      <c r="I94" s="123"/>
      <c r="J94" s="123"/>
      <c r="K94" s="123"/>
    </row>
    <row r="95" spans="1:11" x14ac:dyDescent="0.2">
      <c r="A95" s="249"/>
      <c r="B95" s="249"/>
      <c r="C95" s="249"/>
      <c r="D95" s="250"/>
      <c r="E95" s="250"/>
      <c r="F95" s="250"/>
      <c r="G95" s="251"/>
      <c r="H95" s="252"/>
      <c r="I95" s="123"/>
      <c r="J95" s="123"/>
      <c r="K95" s="123"/>
    </row>
    <row r="96" spans="1:11" x14ac:dyDescent="0.2">
      <c r="G96" s="82"/>
      <c r="H96" s="83"/>
    </row>
    <row r="97" spans="4:8" x14ac:dyDescent="0.2">
      <c r="G97" s="62"/>
      <c r="H97" s="63"/>
    </row>
    <row r="98" spans="4:8" x14ac:dyDescent="0.2">
      <c r="G98" s="77"/>
      <c r="H98" s="78"/>
    </row>
    <row r="99" spans="4:8" x14ac:dyDescent="0.2">
      <c r="G99" s="77"/>
      <c r="H99" s="78"/>
    </row>
    <row r="100" spans="4:8" x14ac:dyDescent="0.2">
      <c r="G100" s="62"/>
      <c r="H100" s="63"/>
    </row>
    <row r="101" spans="4:8" x14ac:dyDescent="0.2">
      <c r="G101" s="70"/>
      <c r="H101" s="67"/>
    </row>
    <row r="102" spans="4:8" x14ac:dyDescent="0.2">
      <c r="G102" s="62"/>
      <c r="H102" s="63"/>
    </row>
    <row r="103" spans="4:8" x14ac:dyDescent="0.2">
      <c r="G103" s="62"/>
      <c r="H103" s="63"/>
    </row>
    <row r="104" spans="4:8" x14ac:dyDescent="0.2">
      <c r="G104" s="70"/>
      <c r="H104" s="67"/>
    </row>
    <row r="105" spans="4:8" x14ac:dyDescent="0.2">
      <c r="G105" s="62"/>
      <c r="H105" s="63"/>
    </row>
    <row r="106" spans="4:8" x14ac:dyDescent="0.2">
      <c r="G106" s="77"/>
      <c r="H106" s="78"/>
    </row>
    <row r="107" spans="4:8" x14ac:dyDescent="0.2">
      <c r="G107" s="70"/>
      <c r="H107" s="83"/>
    </row>
    <row r="108" spans="4:8" x14ac:dyDescent="0.2">
      <c r="G108" s="68"/>
      <c r="H108" s="78"/>
    </row>
    <row r="109" spans="4:8" x14ac:dyDescent="0.2">
      <c r="G109" s="70"/>
      <c r="H109" s="67"/>
    </row>
    <row r="110" spans="4:8" x14ac:dyDescent="0.2">
      <c r="G110" s="62"/>
      <c r="H110" s="63"/>
    </row>
    <row r="111" spans="4:8" x14ac:dyDescent="0.2">
      <c r="D111" s="64"/>
      <c r="E111" s="64"/>
      <c r="F111" s="64"/>
      <c r="G111" s="62"/>
      <c r="H111" s="65"/>
    </row>
    <row r="112" spans="4:8" x14ac:dyDescent="0.2">
      <c r="G112" s="68"/>
      <c r="H112" s="67"/>
    </row>
    <row r="113" spans="2:8" x14ac:dyDescent="0.2">
      <c r="G113" s="68"/>
      <c r="H113" s="78"/>
    </row>
    <row r="114" spans="2:8" x14ac:dyDescent="0.2">
      <c r="D114" s="64"/>
      <c r="E114" s="64"/>
      <c r="F114" s="64"/>
      <c r="G114" s="68"/>
      <c r="H114" s="84"/>
    </row>
    <row r="115" spans="2:8" x14ac:dyDescent="0.2">
      <c r="D115" s="64"/>
      <c r="E115" s="64"/>
      <c r="F115" s="64"/>
      <c r="G115" s="70"/>
      <c r="H115" s="71"/>
    </row>
    <row r="116" spans="2:8" x14ac:dyDescent="0.2">
      <c r="G116" s="62"/>
      <c r="H116" s="63"/>
    </row>
    <row r="117" spans="2:8" x14ac:dyDescent="0.2">
      <c r="G117" s="82"/>
      <c r="H117" s="85"/>
    </row>
    <row r="118" spans="2:8" ht="11.25" customHeight="1" x14ac:dyDescent="0.2">
      <c r="G118" s="77"/>
      <c r="H118" s="78"/>
    </row>
    <row r="119" spans="2:8" ht="24" customHeight="1" x14ac:dyDescent="0.2">
      <c r="B119" s="64"/>
      <c r="C119" s="64"/>
      <c r="G119" s="77"/>
      <c r="H119" s="86"/>
    </row>
    <row r="120" spans="2:8" ht="15" customHeight="1" x14ac:dyDescent="0.2">
      <c r="D120" s="64"/>
      <c r="E120" s="64"/>
      <c r="F120" s="64"/>
      <c r="G120" s="77"/>
      <c r="H120" s="86"/>
    </row>
    <row r="121" spans="2:8" ht="11.25" customHeight="1" x14ac:dyDescent="0.2">
      <c r="G121" s="82"/>
      <c r="H121" s="83"/>
    </row>
    <row r="122" spans="2:8" x14ac:dyDescent="0.2">
      <c r="G122" s="77"/>
      <c r="H122" s="78"/>
    </row>
    <row r="123" spans="2:8" ht="13.5" customHeight="1" x14ac:dyDescent="0.2">
      <c r="B123" s="64"/>
      <c r="C123" s="64"/>
      <c r="G123" s="77"/>
      <c r="H123" s="87"/>
    </row>
    <row r="124" spans="2:8" ht="12.75" customHeight="1" x14ac:dyDescent="0.2">
      <c r="D124" s="64"/>
      <c r="E124" s="64"/>
      <c r="F124" s="64"/>
      <c r="G124" s="77"/>
      <c r="H124" s="65"/>
    </row>
    <row r="125" spans="2:8" ht="12.75" customHeight="1" x14ac:dyDescent="0.2">
      <c r="D125" s="64"/>
      <c r="E125" s="64"/>
      <c r="F125" s="64"/>
      <c r="G125" s="70"/>
      <c r="H125" s="71"/>
    </row>
    <row r="126" spans="2:8" x14ac:dyDescent="0.2">
      <c r="G126" s="62"/>
      <c r="H126" s="63"/>
    </row>
    <row r="127" spans="2:8" x14ac:dyDescent="0.2">
      <c r="D127" s="64"/>
      <c r="E127" s="64"/>
      <c r="F127" s="64"/>
      <c r="G127" s="62"/>
      <c r="H127" s="84"/>
    </row>
    <row r="128" spans="2:8" x14ac:dyDescent="0.2">
      <c r="G128" s="82"/>
      <c r="H128" s="83"/>
    </row>
    <row r="129" spans="1:8" x14ac:dyDescent="0.2">
      <c r="G129" s="77"/>
      <c r="H129" s="78"/>
    </row>
    <row r="130" spans="1:8" x14ac:dyDescent="0.2">
      <c r="G130" s="62"/>
      <c r="H130" s="63"/>
    </row>
    <row r="131" spans="1:8" ht="19.5" customHeight="1" x14ac:dyDescent="0.2">
      <c r="A131" s="88"/>
      <c r="B131" s="170"/>
      <c r="C131" s="170"/>
      <c r="D131" s="170"/>
      <c r="E131" s="170"/>
      <c r="F131" s="234"/>
      <c r="G131" s="170"/>
      <c r="H131" s="74"/>
    </row>
    <row r="132" spans="1:8" ht="15" customHeight="1" x14ac:dyDescent="0.2">
      <c r="A132" s="64"/>
      <c r="G132" s="76"/>
      <c r="H132" s="74"/>
    </row>
    <row r="133" spans="1:8" x14ac:dyDescent="0.2">
      <c r="A133" s="64"/>
      <c r="B133" s="64"/>
      <c r="C133" s="64"/>
      <c r="G133" s="76"/>
      <c r="H133" s="65"/>
    </row>
    <row r="134" spans="1:8" x14ac:dyDescent="0.2">
      <c r="D134" s="64"/>
      <c r="E134" s="64"/>
      <c r="F134" s="64"/>
      <c r="G134" s="62"/>
      <c r="H134" s="74"/>
    </row>
    <row r="135" spans="1:8" x14ac:dyDescent="0.2">
      <c r="G135" s="66"/>
      <c r="H135" s="67"/>
    </row>
    <row r="136" spans="1:8" x14ac:dyDescent="0.2">
      <c r="B136" s="64"/>
      <c r="C136" s="64"/>
      <c r="G136" s="62"/>
      <c r="H136" s="65"/>
    </row>
    <row r="137" spans="1:8" x14ac:dyDescent="0.2">
      <c r="D137" s="64"/>
      <c r="E137" s="64"/>
      <c r="F137" s="64"/>
      <c r="G137" s="62"/>
      <c r="H137" s="65"/>
    </row>
    <row r="138" spans="1:8" x14ac:dyDescent="0.2">
      <c r="G138" s="70"/>
      <c r="H138" s="71"/>
    </row>
    <row r="139" spans="1:8" ht="22.5" customHeight="1" x14ac:dyDescent="0.2">
      <c r="D139" s="64"/>
      <c r="E139" s="64"/>
      <c r="F139" s="64"/>
      <c r="G139" s="62"/>
      <c r="H139" s="72"/>
    </row>
    <row r="140" spans="1:8" x14ac:dyDescent="0.2">
      <c r="G140" s="62"/>
      <c r="H140" s="71"/>
    </row>
    <row r="141" spans="1:8" x14ac:dyDescent="0.2">
      <c r="B141" s="64"/>
      <c r="C141" s="64"/>
      <c r="G141" s="68"/>
      <c r="H141" s="74"/>
    </row>
    <row r="142" spans="1:8" x14ac:dyDescent="0.2">
      <c r="D142" s="64"/>
      <c r="E142" s="64"/>
      <c r="F142" s="64"/>
      <c r="G142" s="68"/>
      <c r="H142" s="75"/>
    </row>
    <row r="143" spans="1:8" x14ac:dyDescent="0.2">
      <c r="G143" s="70"/>
      <c r="H143" s="67"/>
    </row>
    <row r="144" spans="1:8" ht="13.5" customHeight="1" x14ac:dyDescent="0.2">
      <c r="A144" s="64"/>
      <c r="G144" s="76"/>
      <c r="H144" s="74"/>
    </row>
    <row r="145" spans="1:8" ht="13.5" customHeight="1" x14ac:dyDescent="0.2">
      <c r="B145" s="64"/>
      <c r="C145" s="64"/>
      <c r="G145" s="62"/>
      <c r="H145" s="74"/>
    </row>
    <row r="146" spans="1:8" ht="13.5" customHeight="1" x14ac:dyDescent="0.2">
      <c r="D146" s="64"/>
      <c r="E146" s="64"/>
      <c r="F146" s="64"/>
      <c r="G146" s="62"/>
      <c r="H146" s="65"/>
    </row>
    <row r="147" spans="1:8" x14ac:dyDescent="0.2">
      <c r="D147" s="64"/>
      <c r="E147" s="64"/>
      <c r="F147" s="64"/>
      <c r="G147" s="70"/>
      <c r="H147" s="67"/>
    </row>
    <row r="148" spans="1:8" x14ac:dyDescent="0.2">
      <c r="D148" s="64"/>
      <c r="E148" s="64"/>
      <c r="F148" s="64"/>
      <c r="G148" s="62"/>
      <c r="H148" s="65"/>
    </row>
    <row r="149" spans="1:8" x14ac:dyDescent="0.2">
      <c r="G149" s="82"/>
      <c r="H149" s="83"/>
    </row>
    <row r="150" spans="1:8" x14ac:dyDescent="0.2">
      <c r="D150" s="64"/>
      <c r="E150" s="64"/>
      <c r="F150" s="64"/>
      <c r="G150" s="68"/>
      <c r="H150" s="84"/>
    </row>
    <row r="151" spans="1:8" x14ac:dyDescent="0.2">
      <c r="D151" s="64"/>
      <c r="E151" s="64"/>
      <c r="F151" s="64"/>
      <c r="G151" s="70"/>
      <c r="H151" s="71"/>
    </row>
    <row r="152" spans="1:8" x14ac:dyDescent="0.2">
      <c r="G152" s="82"/>
      <c r="H152" s="89"/>
    </row>
    <row r="153" spans="1:8" x14ac:dyDescent="0.2">
      <c r="B153" s="64"/>
      <c r="C153" s="64"/>
      <c r="G153" s="77"/>
      <c r="H153" s="87"/>
    </row>
    <row r="154" spans="1:8" x14ac:dyDescent="0.2">
      <c r="D154" s="64"/>
      <c r="E154" s="64"/>
      <c r="F154" s="64"/>
      <c r="G154" s="77"/>
      <c r="H154" s="65"/>
    </row>
    <row r="155" spans="1:8" x14ac:dyDescent="0.2">
      <c r="D155" s="64"/>
      <c r="E155" s="64"/>
      <c r="F155" s="64"/>
      <c r="G155" s="70"/>
      <c r="H155" s="71"/>
    </row>
    <row r="156" spans="1:8" x14ac:dyDescent="0.2">
      <c r="D156" s="64"/>
      <c r="E156" s="64"/>
      <c r="F156" s="64"/>
      <c r="G156" s="70"/>
      <c r="H156" s="71"/>
    </row>
    <row r="157" spans="1:8" x14ac:dyDescent="0.2">
      <c r="G157" s="62"/>
      <c r="H157" s="63"/>
    </row>
    <row r="158" spans="1:8" s="90" customFormat="1" ht="18" customHeight="1" x14ac:dyDescent="0.25">
      <c r="A158" s="300"/>
      <c r="B158" s="301"/>
      <c r="C158" s="301"/>
      <c r="D158" s="301"/>
      <c r="E158" s="301"/>
      <c r="F158" s="301"/>
      <c r="G158" s="301"/>
      <c r="H158" s="301"/>
    </row>
    <row r="159" spans="1:8" ht="28.5" customHeight="1" x14ac:dyDescent="0.2">
      <c r="A159" s="79"/>
      <c r="B159" s="79"/>
      <c r="C159" s="79"/>
      <c r="D159" s="79"/>
      <c r="E159" s="79"/>
      <c r="F159" s="79"/>
      <c r="G159" s="80"/>
      <c r="H159" s="81"/>
    </row>
    <row r="161" spans="1:8" ht="15.75" x14ac:dyDescent="0.2">
      <c r="A161" s="92"/>
      <c r="B161" s="64"/>
      <c r="C161" s="64"/>
      <c r="D161" s="64"/>
      <c r="E161" s="64"/>
      <c r="F161" s="64"/>
      <c r="G161" s="93"/>
      <c r="H161" s="3"/>
    </row>
    <row r="162" spans="1:8" x14ac:dyDescent="0.2">
      <c r="A162" s="64"/>
      <c r="B162" s="64"/>
      <c r="C162" s="64"/>
      <c r="D162" s="64"/>
      <c r="E162" s="64"/>
      <c r="F162" s="64"/>
      <c r="G162" s="93"/>
      <c r="H162" s="3"/>
    </row>
    <row r="163" spans="1:8" ht="17.25" customHeight="1" x14ac:dyDescent="0.2">
      <c r="A163" s="64"/>
      <c r="B163" s="64"/>
      <c r="C163" s="64"/>
      <c r="D163" s="64"/>
      <c r="E163" s="64"/>
      <c r="F163" s="64"/>
      <c r="G163" s="93"/>
      <c r="H163" s="3"/>
    </row>
    <row r="164" spans="1:8" ht="13.5" customHeight="1" x14ac:dyDescent="0.2">
      <c r="A164" s="64"/>
      <c r="B164" s="64"/>
      <c r="C164" s="64"/>
      <c r="D164" s="64"/>
      <c r="E164" s="64"/>
      <c r="F164" s="64"/>
      <c r="G164" s="93"/>
      <c r="H164" s="3"/>
    </row>
    <row r="165" spans="1:8" x14ac:dyDescent="0.2">
      <c r="A165" s="64"/>
      <c r="B165" s="64"/>
      <c r="C165" s="64"/>
      <c r="D165" s="64"/>
      <c r="E165" s="64"/>
      <c r="F165" s="64"/>
      <c r="G165" s="93"/>
      <c r="H165" s="3"/>
    </row>
    <row r="166" spans="1:8" x14ac:dyDescent="0.2">
      <c r="A166" s="64"/>
      <c r="B166" s="64"/>
      <c r="C166" s="64"/>
      <c r="D166" s="64"/>
      <c r="E166" s="64"/>
      <c r="F166" s="64"/>
    </row>
    <row r="167" spans="1:8" x14ac:dyDescent="0.2">
      <c r="A167" s="64"/>
      <c r="B167" s="64"/>
      <c r="C167" s="64"/>
      <c r="D167" s="64"/>
      <c r="E167" s="64"/>
      <c r="F167" s="64"/>
      <c r="G167" s="93"/>
      <c r="H167" s="3"/>
    </row>
    <row r="168" spans="1:8" x14ac:dyDescent="0.2">
      <c r="A168" s="64"/>
      <c r="B168" s="64"/>
      <c r="C168" s="64"/>
      <c r="D168" s="64"/>
      <c r="E168" s="64"/>
      <c r="F168" s="64"/>
      <c r="G168" s="93"/>
      <c r="H168" s="94"/>
    </row>
    <row r="169" spans="1:8" x14ac:dyDescent="0.2">
      <c r="A169" s="64"/>
      <c r="B169" s="64"/>
      <c r="C169" s="64"/>
      <c r="D169" s="64"/>
      <c r="E169" s="64"/>
      <c r="F169" s="64"/>
      <c r="G169" s="93"/>
      <c r="H169" s="3"/>
    </row>
    <row r="170" spans="1:8" ht="22.5" customHeight="1" x14ac:dyDescent="0.2">
      <c r="A170" s="64"/>
      <c r="B170" s="64"/>
      <c r="C170" s="64"/>
      <c r="D170" s="64"/>
      <c r="E170" s="64"/>
      <c r="F170" s="64"/>
      <c r="G170" s="93"/>
      <c r="H170" s="72"/>
    </row>
    <row r="171" spans="1:8" ht="22.5" customHeight="1" x14ac:dyDescent="0.2">
      <c r="G171" s="70"/>
      <c r="H171" s="73"/>
    </row>
  </sheetData>
  <mergeCells count="27">
    <mergeCell ref="G91:H91"/>
    <mergeCell ref="G85:H85"/>
    <mergeCell ref="G86:H86"/>
    <mergeCell ref="G87:H87"/>
    <mergeCell ref="G88:H88"/>
    <mergeCell ref="G89:H89"/>
    <mergeCell ref="G75:H75"/>
    <mergeCell ref="G76:H76"/>
    <mergeCell ref="G77:H77"/>
    <mergeCell ref="G78:H78"/>
    <mergeCell ref="G90:H90"/>
    <mergeCell ref="B50:L50"/>
    <mergeCell ref="A158:H158"/>
    <mergeCell ref="A1:L1"/>
    <mergeCell ref="B3:L3"/>
    <mergeCell ref="B24:L24"/>
    <mergeCell ref="B26:L26"/>
    <mergeCell ref="B37:L37"/>
    <mergeCell ref="B39:L39"/>
    <mergeCell ref="B73:I73"/>
    <mergeCell ref="B82:I82"/>
    <mergeCell ref="B84:I84"/>
    <mergeCell ref="B92:I92"/>
    <mergeCell ref="G79:H79"/>
    <mergeCell ref="G80:H80"/>
    <mergeCell ref="G81:H81"/>
    <mergeCell ref="G74:H74"/>
  </mergeCells>
  <phoneticPr fontId="31" type="noConversion"/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EF21-1ABB-4499-B34D-00FB6710EC6F}">
  <dimension ref="A1:AB154"/>
  <sheetViews>
    <sheetView tabSelected="1" topLeftCell="A13" workbookViewId="0">
      <selection activeCell="J59" sqref="J59"/>
    </sheetView>
  </sheetViews>
  <sheetFormatPr defaultColWidth="11.42578125" defaultRowHeight="12.75" x14ac:dyDescent="0.2"/>
  <cols>
    <col min="1" max="1" width="8.5703125" style="13" customWidth="1"/>
    <col min="2" max="2" width="32" style="15" customWidth="1"/>
    <col min="3" max="3" width="10.140625" style="16" customWidth="1"/>
    <col min="4" max="4" width="9.85546875" style="16" customWidth="1"/>
    <col min="5" max="5" width="10.140625" style="16" customWidth="1"/>
    <col min="6" max="6" width="8.85546875" style="16" customWidth="1"/>
    <col min="7" max="7" width="10.140625" style="16" customWidth="1"/>
    <col min="8" max="9" width="10.5703125" style="16" customWidth="1"/>
    <col min="10" max="12" width="10.42578125" style="16" customWidth="1"/>
    <col min="13" max="16" width="8.85546875" style="16" customWidth="1"/>
    <col min="17" max="17" width="9.7109375" style="16" customWidth="1"/>
    <col min="18" max="18" width="6.7109375" style="16" customWidth="1"/>
    <col min="19" max="19" width="8.85546875" style="16" customWidth="1"/>
    <col min="20" max="20" width="7.28515625" style="16" customWidth="1"/>
    <col min="21" max="21" width="6.7109375" style="16" customWidth="1"/>
    <col min="22" max="267" width="11.42578125" style="265"/>
    <col min="268" max="268" width="12.5703125" style="265" customWidth="1"/>
    <col min="269" max="269" width="34.28515625" style="265" customWidth="1"/>
    <col min="270" max="270" width="20.28515625" style="265" customWidth="1"/>
    <col min="271" max="277" width="13.7109375" style="265" customWidth="1"/>
    <col min="278" max="523" width="11.42578125" style="265"/>
    <col min="524" max="524" width="12.5703125" style="265" customWidth="1"/>
    <col min="525" max="525" width="34.28515625" style="265" customWidth="1"/>
    <col min="526" max="526" width="20.28515625" style="265" customWidth="1"/>
    <col min="527" max="533" width="13.7109375" style="265" customWidth="1"/>
    <col min="534" max="779" width="11.42578125" style="265"/>
    <col min="780" max="780" width="12.5703125" style="265" customWidth="1"/>
    <col min="781" max="781" width="34.28515625" style="265" customWidth="1"/>
    <col min="782" max="782" width="20.28515625" style="265" customWidth="1"/>
    <col min="783" max="789" width="13.7109375" style="265" customWidth="1"/>
    <col min="790" max="1035" width="11.42578125" style="265"/>
    <col min="1036" max="1036" width="12.5703125" style="265" customWidth="1"/>
    <col min="1037" max="1037" width="34.28515625" style="265" customWidth="1"/>
    <col min="1038" max="1038" width="20.28515625" style="265" customWidth="1"/>
    <col min="1039" max="1045" width="13.7109375" style="265" customWidth="1"/>
    <col min="1046" max="1291" width="11.42578125" style="265"/>
    <col min="1292" max="1292" width="12.5703125" style="265" customWidth="1"/>
    <col min="1293" max="1293" width="34.28515625" style="265" customWidth="1"/>
    <col min="1294" max="1294" width="20.28515625" style="265" customWidth="1"/>
    <col min="1295" max="1301" width="13.7109375" style="265" customWidth="1"/>
    <col min="1302" max="1547" width="11.42578125" style="265"/>
    <col min="1548" max="1548" width="12.5703125" style="265" customWidth="1"/>
    <col min="1549" max="1549" width="34.28515625" style="265" customWidth="1"/>
    <col min="1550" max="1550" width="20.28515625" style="265" customWidth="1"/>
    <col min="1551" max="1557" width="13.7109375" style="265" customWidth="1"/>
    <col min="1558" max="1803" width="11.42578125" style="265"/>
    <col min="1804" max="1804" width="12.5703125" style="265" customWidth="1"/>
    <col min="1805" max="1805" width="34.28515625" style="265" customWidth="1"/>
    <col min="1806" max="1806" width="20.28515625" style="265" customWidth="1"/>
    <col min="1807" max="1813" width="13.7109375" style="265" customWidth="1"/>
    <col min="1814" max="2059" width="11.42578125" style="265"/>
    <col min="2060" max="2060" width="12.5703125" style="265" customWidth="1"/>
    <col min="2061" max="2061" width="34.28515625" style="265" customWidth="1"/>
    <col min="2062" max="2062" width="20.28515625" style="265" customWidth="1"/>
    <col min="2063" max="2069" width="13.7109375" style="265" customWidth="1"/>
    <col min="2070" max="2315" width="11.42578125" style="265"/>
    <col min="2316" max="2316" width="12.5703125" style="265" customWidth="1"/>
    <col min="2317" max="2317" width="34.28515625" style="265" customWidth="1"/>
    <col min="2318" max="2318" width="20.28515625" style="265" customWidth="1"/>
    <col min="2319" max="2325" width="13.7109375" style="265" customWidth="1"/>
    <col min="2326" max="2571" width="11.42578125" style="265"/>
    <col min="2572" max="2572" width="12.5703125" style="265" customWidth="1"/>
    <col min="2573" max="2573" width="34.28515625" style="265" customWidth="1"/>
    <col min="2574" max="2574" width="20.28515625" style="265" customWidth="1"/>
    <col min="2575" max="2581" width="13.7109375" style="265" customWidth="1"/>
    <col min="2582" max="2827" width="11.42578125" style="265"/>
    <col min="2828" max="2828" width="12.5703125" style="265" customWidth="1"/>
    <col min="2829" max="2829" width="34.28515625" style="265" customWidth="1"/>
    <col min="2830" max="2830" width="20.28515625" style="265" customWidth="1"/>
    <col min="2831" max="2837" width="13.7109375" style="265" customWidth="1"/>
    <col min="2838" max="3083" width="11.42578125" style="265"/>
    <col min="3084" max="3084" width="12.5703125" style="265" customWidth="1"/>
    <col min="3085" max="3085" width="34.28515625" style="265" customWidth="1"/>
    <col min="3086" max="3086" width="20.28515625" style="265" customWidth="1"/>
    <col min="3087" max="3093" width="13.7109375" style="265" customWidth="1"/>
    <col min="3094" max="3339" width="11.42578125" style="265"/>
    <col min="3340" max="3340" width="12.5703125" style="265" customWidth="1"/>
    <col min="3341" max="3341" width="34.28515625" style="265" customWidth="1"/>
    <col min="3342" max="3342" width="20.28515625" style="265" customWidth="1"/>
    <col min="3343" max="3349" width="13.7109375" style="265" customWidth="1"/>
    <col min="3350" max="3595" width="11.42578125" style="265"/>
    <col min="3596" max="3596" width="12.5703125" style="265" customWidth="1"/>
    <col min="3597" max="3597" width="34.28515625" style="265" customWidth="1"/>
    <col min="3598" max="3598" width="20.28515625" style="265" customWidth="1"/>
    <col min="3599" max="3605" width="13.7109375" style="265" customWidth="1"/>
    <col min="3606" max="3851" width="11.42578125" style="265"/>
    <col min="3852" max="3852" width="12.5703125" style="265" customWidth="1"/>
    <col min="3853" max="3853" width="34.28515625" style="265" customWidth="1"/>
    <col min="3854" max="3854" width="20.28515625" style="265" customWidth="1"/>
    <col min="3855" max="3861" width="13.7109375" style="265" customWidth="1"/>
    <col min="3862" max="4107" width="11.42578125" style="265"/>
    <col min="4108" max="4108" width="12.5703125" style="265" customWidth="1"/>
    <col min="4109" max="4109" width="34.28515625" style="265" customWidth="1"/>
    <col min="4110" max="4110" width="20.28515625" style="265" customWidth="1"/>
    <col min="4111" max="4117" width="13.7109375" style="265" customWidth="1"/>
    <col min="4118" max="4363" width="11.42578125" style="265"/>
    <col min="4364" max="4364" width="12.5703125" style="265" customWidth="1"/>
    <col min="4365" max="4365" width="34.28515625" style="265" customWidth="1"/>
    <col min="4366" max="4366" width="20.28515625" style="265" customWidth="1"/>
    <col min="4367" max="4373" width="13.7109375" style="265" customWidth="1"/>
    <col min="4374" max="4619" width="11.42578125" style="265"/>
    <col min="4620" max="4620" width="12.5703125" style="265" customWidth="1"/>
    <col min="4621" max="4621" width="34.28515625" style="265" customWidth="1"/>
    <col min="4622" max="4622" width="20.28515625" style="265" customWidth="1"/>
    <col min="4623" max="4629" width="13.7109375" style="265" customWidth="1"/>
    <col min="4630" max="4875" width="11.42578125" style="265"/>
    <col min="4876" max="4876" width="12.5703125" style="265" customWidth="1"/>
    <col min="4877" max="4877" width="34.28515625" style="265" customWidth="1"/>
    <col min="4878" max="4878" width="20.28515625" style="265" customWidth="1"/>
    <col min="4879" max="4885" width="13.7109375" style="265" customWidth="1"/>
    <col min="4886" max="5131" width="11.42578125" style="265"/>
    <col min="5132" max="5132" width="12.5703125" style="265" customWidth="1"/>
    <col min="5133" max="5133" width="34.28515625" style="265" customWidth="1"/>
    <col min="5134" max="5134" width="20.28515625" style="265" customWidth="1"/>
    <col min="5135" max="5141" width="13.7109375" style="265" customWidth="1"/>
    <col min="5142" max="5387" width="11.42578125" style="265"/>
    <col min="5388" max="5388" width="12.5703125" style="265" customWidth="1"/>
    <col min="5389" max="5389" width="34.28515625" style="265" customWidth="1"/>
    <col min="5390" max="5390" width="20.28515625" style="265" customWidth="1"/>
    <col min="5391" max="5397" width="13.7109375" style="265" customWidth="1"/>
    <col min="5398" max="5643" width="11.42578125" style="265"/>
    <col min="5644" max="5644" width="12.5703125" style="265" customWidth="1"/>
    <col min="5645" max="5645" width="34.28515625" style="265" customWidth="1"/>
    <col min="5646" max="5646" width="20.28515625" style="265" customWidth="1"/>
    <col min="5647" max="5653" width="13.7109375" style="265" customWidth="1"/>
    <col min="5654" max="5899" width="11.42578125" style="265"/>
    <col min="5900" max="5900" width="12.5703125" style="265" customWidth="1"/>
    <col min="5901" max="5901" width="34.28515625" style="265" customWidth="1"/>
    <col min="5902" max="5902" width="20.28515625" style="265" customWidth="1"/>
    <col min="5903" max="5909" width="13.7109375" style="265" customWidth="1"/>
    <col min="5910" max="6155" width="11.42578125" style="265"/>
    <col min="6156" max="6156" width="12.5703125" style="265" customWidth="1"/>
    <col min="6157" max="6157" width="34.28515625" style="265" customWidth="1"/>
    <col min="6158" max="6158" width="20.28515625" style="265" customWidth="1"/>
    <col min="6159" max="6165" width="13.7109375" style="265" customWidth="1"/>
    <col min="6166" max="6411" width="11.42578125" style="265"/>
    <col min="6412" max="6412" width="12.5703125" style="265" customWidth="1"/>
    <col min="6413" max="6413" width="34.28515625" style="265" customWidth="1"/>
    <col min="6414" max="6414" width="20.28515625" style="265" customWidth="1"/>
    <col min="6415" max="6421" width="13.7109375" style="265" customWidth="1"/>
    <col min="6422" max="6667" width="11.42578125" style="265"/>
    <col min="6668" max="6668" width="12.5703125" style="265" customWidth="1"/>
    <col min="6669" max="6669" width="34.28515625" style="265" customWidth="1"/>
    <col min="6670" max="6670" width="20.28515625" style="265" customWidth="1"/>
    <col min="6671" max="6677" width="13.7109375" style="265" customWidth="1"/>
    <col min="6678" max="6923" width="11.42578125" style="265"/>
    <col min="6924" max="6924" width="12.5703125" style="265" customWidth="1"/>
    <col min="6925" max="6925" width="34.28515625" style="265" customWidth="1"/>
    <col min="6926" max="6926" width="20.28515625" style="265" customWidth="1"/>
    <col min="6927" max="6933" width="13.7109375" style="265" customWidth="1"/>
    <col min="6934" max="7179" width="11.42578125" style="265"/>
    <col min="7180" max="7180" width="12.5703125" style="265" customWidth="1"/>
    <col min="7181" max="7181" width="34.28515625" style="265" customWidth="1"/>
    <col min="7182" max="7182" width="20.28515625" style="265" customWidth="1"/>
    <col min="7183" max="7189" width="13.7109375" style="265" customWidth="1"/>
    <col min="7190" max="7435" width="11.42578125" style="265"/>
    <col min="7436" max="7436" width="12.5703125" style="265" customWidth="1"/>
    <col min="7437" max="7437" width="34.28515625" style="265" customWidth="1"/>
    <col min="7438" max="7438" width="20.28515625" style="265" customWidth="1"/>
    <col min="7439" max="7445" width="13.7109375" style="265" customWidth="1"/>
    <col min="7446" max="7691" width="11.42578125" style="265"/>
    <col min="7692" max="7692" width="12.5703125" style="265" customWidth="1"/>
    <col min="7693" max="7693" width="34.28515625" style="265" customWidth="1"/>
    <col min="7694" max="7694" width="20.28515625" style="265" customWidth="1"/>
    <col min="7695" max="7701" width="13.7109375" style="265" customWidth="1"/>
    <col min="7702" max="7947" width="11.42578125" style="265"/>
    <col min="7948" max="7948" width="12.5703125" style="265" customWidth="1"/>
    <col min="7949" max="7949" width="34.28515625" style="265" customWidth="1"/>
    <col min="7950" max="7950" width="20.28515625" style="265" customWidth="1"/>
    <col min="7951" max="7957" width="13.7109375" style="265" customWidth="1"/>
    <col min="7958" max="8203" width="11.42578125" style="265"/>
    <col min="8204" max="8204" width="12.5703125" style="265" customWidth="1"/>
    <col min="8205" max="8205" width="34.28515625" style="265" customWidth="1"/>
    <col min="8206" max="8206" width="20.28515625" style="265" customWidth="1"/>
    <col min="8207" max="8213" width="13.7109375" style="265" customWidth="1"/>
    <col min="8214" max="8459" width="11.42578125" style="265"/>
    <col min="8460" max="8460" width="12.5703125" style="265" customWidth="1"/>
    <col min="8461" max="8461" width="34.28515625" style="265" customWidth="1"/>
    <col min="8462" max="8462" width="20.28515625" style="265" customWidth="1"/>
    <col min="8463" max="8469" width="13.7109375" style="265" customWidth="1"/>
    <col min="8470" max="8715" width="11.42578125" style="265"/>
    <col min="8716" max="8716" width="12.5703125" style="265" customWidth="1"/>
    <col min="8717" max="8717" width="34.28515625" style="265" customWidth="1"/>
    <col min="8718" max="8718" width="20.28515625" style="265" customWidth="1"/>
    <col min="8719" max="8725" width="13.7109375" style="265" customWidth="1"/>
    <col min="8726" max="8971" width="11.42578125" style="265"/>
    <col min="8972" max="8972" width="12.5703125" style="265" customWidth="1"/>
    <col min="8973" max="8973" width="34.28515625" style="265" customWidth="1"/>
    <col min="8974" max="8974" width="20.28515625" style="265" customWidth="1"/>
    <col min="8975" max="8981" width="13.7109375" style="265" customWidth="1"/>
    <col min="8982" max="9227" width="11.42578125" style="265"/>
    <col min="9228" max="9228" width="12.5703125" style="265" customWidth="1"/>
    <col min="9229" max="9229" width="34.28515625" style="265" customWidth="1"/>
    <col min="9230" max="9230" width="20.28515625" style="265" customWidth="1"/>
    <col min="9231" max="9237" width="13.7109375" style="265" customWidth="1"/>
    <col min="9238" max="9483" width="11.42578125" style="265"/>
    <col min="9484" max="9484" width="12.5703125" style="265" customWidth="1"/>
    <col min="9485" max="9485" width="34.28515625" style="265" customWidth="1"/>
    <col min="9486" max="9486" width="20.28515625" style="265" customWidth="1"/>
    <col min="9487" max="9493" width="13.7109375" style="265" customWidth="1"/>
    <col min="9494" max="9739" width="11.42578125" style="265"/>
    <col min="9740" max="9740" width="12.5703125" style="265" customWidth="1"/>
    <col min="9741" max="9741" width="34.28515625" style="265" customWidth="1"/>
    <col min="9742" max="9742" width="20.28515625" style="265" customWidth="1"/>
    <col min="9743" max="9749" width="13.7109375" style="265" customWidth="1"/>
    <col min="9750" max="9995" width="11.42578125" style="265"/>
    <col min="9996" max="9996" width="12.5703125" style="265" customWidth="1"/>
    <col min="9997" max="9997" width="34.28515625" style="265" customWidth="1"/>
    <col min="9998" max="9998" width="20.28515625" style="265" customWidth="1"/>
    <col min="9999" max="10005" width="13.7109375" style="265" customWidth="1"/>
    <col min="10006" max="10251" width="11.42578125" style="265"/>
    <col min="10252" max="10252" width="12.5703125" style="265" customWidth="1"/>
    <col min="10253" max="10253" width="34.28515625" style="265" customWidth="1"/>
    <col min="10254" max="10254" width="20.28515625" style="265" customWidth="1"/>
    <col min="10255" max="10261" width="13.7109375" style="265" customWidth="1"/>
    <col min="10262" max="10507" width="11.42578125" style="265"/>
    <col min="10508" max="10508" width="12.5703125" style="265" customWidth="1"/>
    <col min="10509" max="10509" width="34.28515625" style="265" customWidth="1"/>
    <col min="10510" max="10510" width="20.28515625" style="265" customWidth="1"/>
    <col min="10511" max="10517" width="13.7109375" style="265" customWidth="1"/>
    <col min="10518" max="10763" width="11.42578125" style="265"/>
    <col min="10764" max="10764" width="12.5703125" style="265" customWidth="1"/>
    <col min="10765" max="10765" width="34.28515625" style="265" customWidth="1"/>
    <col min="10766" max="10766" width="20.28515625" style="265" customWidth="1"/>
    <col min="10767" max="10773" width="13.7109375" style="265" customWidth="1"/>
    <col min="10774" max="11019" width="11.42578125" style="265"/>
    <col min="11020" max="11020" width="12.5703125" style="265" customWidth="1"/>
    <col min="11021" max="11021" width="34.28515625" style="265" customWidth="1"/>
    <col min="11022" max="11022" width="20.28515625" style="265" customWidth="1"/>
    <col min="11023" max="11029" width="13.7109375" style="265" customWidth="1"/>
    <col min="11030" max="11275" width="11.42578125" style="265"/>
    <col min="11276" max="11276" width="12.5703125" style="265" customWidth="1"/>
    <col min="11277" max="11277" width="34.28515625" style="265" customWidth="1"/>
    <col min="11278" max="11278" width="20.28515625" style="265" customWidth="1"/>
    <col min="11279" max="11285" width="13.7109375" style="265" customWidth="1"/>
    <col min="11286" max="11531" width="11.42578125" style="265"/>
    <col min="11532" max="11532" width="12.5703125" style="265" customWidth="1"/>
    <col min="11533" max="11533" width="34.28515625" style="265" customWidth="1"/>
    <col min="11534" max="11534" width="20.28515625" style="265" customWidth="1"/>
    <col min="11535" max="11541" width="13.7109375" style="265" customWidth="1"/>
    <col min="11542" max="11787" width="11.42578125" style="265"/>
    <col min="11788" max="11788" width="12.5703125" style="265" customWidth="1"/>
    <col min="11789" max="11789" width="34.28515625" style="265" customWidth="1"/>
    <col min="11790" max="11790" width="20.28515625" style="265" customWidth="1"/>
    <col min="11791" max="11797" width="13.7109375" style="265" customWidth="1"/>
    <col min="11798" max="12043" width="11.42578125" style="265"/>
    <col min="12044" max="12044" width="12.5703125" style="265" customWidth="1"/>
    <col min="12045" max="12045" width="34.28515625" style="265" customWidth="1"/>
    <col min="12046" max="12046" width="20.28515625" style="265" customWidth="1"/>
    <col min="12047" max="12053" width="13.7109375" style="265" customWidth="1"/>
    <col min="12054" max="12299" width="11.42578125" style="265"/>
    <col min="12300" max="12300" width="12.5703125" style="265" customWidth="1"/>
    <col min="12301" max="12301" width="34.28515625" style="265" customWidth="1"/>
    <col min="12302" max="12302" width="20.28515625" style="265" customWidth="1"/>
    <col min="12303" max="12309" width="13.7109375" style="265" customWidth="1"/>
    <col min="12310" max="12555" width="11.42578125" style="265"/>
    <col min="12556" max="12556" width="12.5703125" style="265" customWidth="1"/>
    <col min="12557" max="12557" width="34.28515625" style="265" customWidth="1"/>
    <col min="12558" max="12558" width="20.28515625" style="265" customWidth="1"/>
    <col min="12559" max="12565" width="13.7109375" style="265" customWidth="1"/>
    <col min="12566" max="12811" width="11.42578125" style="265"/>
    <col min="12812" max="12812" width="12.5703125" style="265" customWidth="1"/>
    <col min="12813" max="12813" width="34.28515625" style="265" customWidth="1"/>
    <col min="12814" max="12814" width="20.28515625" style="265" customWidth="1"/>
    <col min="12815" max="12821" width="13.7109375" style="265" customWidth="1"/>
    <col min="12822" max="13067" width="11.42578125" style="265"/>
    <col min="13068" max="13068" width="12.5703125" style="265" customWidth="1"/>
    <col min="13069" max="13069" width="34.28515625" style="265" customWidth="1"/>
    <col min="13070" max="13070" width="20.28515625" style="265" customWidth="1"/>
    <col min="13071" max="13077" width="13.7109375" style="265" customWidth="1"/>
    <col min="13078" max="13323" width="11.42578125" style="265"/>
    <col min="13324" max="13324" width="12.5703125" style="265" customWidth="1"/>
    <col min="13325" max="13325" width="34.28515625" style="265" customWidth="1"/>
    <col min="13326" max="13326" width="20.28515625" style="265" customWidth="1"/>
    <col min="13327" max="13333" width="13.7109375" style="265" customWidth="1"/>
    <col min="13334" max="13579" width="11.42578125" style="265"/>
    <col min="13580" max="13580" width="12.5703125" style="265" customWidth="1"/>
    <col min="13581" max="13581" width="34.28515625" style="265" customWidth="1"/>
    <col min="13582" max="13582" width="20.28515625" style="265" customWidth="1"/>
    <col min="13583" max="13589" width="13.7109375" style="265" customWidth="1"/>
    <col min="13590" max="13835" width="11.42578125" style="265"/>
    <col min="13836" max="13836" width="12.5703125" style="265" customWidth="1"/>
    <col min="13837" max="13837" width="34.28515625" style="265" customWidth="1"/>
    <col min="13838" max="13838" width="20.28515625" style="265" customWidth="1"/>
    <col min="13839" max="13845" width="13.7109375" style="265" customWidth="1"/>
    <col min="13846" max="14091" width="11.42578125" style="265"/>
    <col min="14092" max="14092" width="12.5703125" style="265" customWidth="1"/>
    <col min="14093" max="14093" width="34.28515625" style="265" customWidth="1"/>
    <col min="14094" max="14094" width="20.28515625" style="265" customWidth="1"/>
    <col min="14095" max="14101" width="13.7109375" style="265" customWidth="1"/>
    <col min="14102" max="14347" width="11.42578125" style="265"/>
    <col min="14348" max="14348" width="12.5703125" style="265" customWidth="1"/>
    <col min="14349" max="14349" width="34.28515625" style="265" customWidth="1"/>
    <col min="14350" max="14350" width="20.28515625" style="265" customWidth="1"/>
    <col min="14351" max="14357" width="13.7109375" style="265" customWidth="1"/>
    <col min="14358" max="14603" width="11.42578125" style="265"/>
    <col min="14604" max="14604" width="12.5703125" style="265" customWidth="1"/>
    <col min="14605" max="14605" width="34.28515625" style="265" customWidth="1"/>
    <col min="14606" max="14606" width="20.28515625" style="265" customWidth="1"/>
    <col min="14607" max="14613" width="13.7109375" style="265" customWidth="1"/>
    <col min="14614" max="14859" width="11.42578125" style="265"/>
    <col min="14860" max="14860" width="12.5703125" style="265" customWidth="1"/>
    <col min="14861" max="14861" width="34.28515625" style="265" customWidth="1"/>
    <col min="14862" max="14862" width="20.28515625" style="265" customWidth="1"/>
    <col min="14863" max="14869" width="13.7109375" style="265" customWidth="1"/>
    <col min="14870" max="15115" width="11.42578125" style="265"/>
    <col min="15116" max="15116" width="12.5703125" style="265" customWidth="1"/>
    <col min="15117" max="15117" width="34.28515625" style="265" customWidth="1"/>
    <col min="15118" max="15118" width="20.28515625" style="265" customWidth="1"/>
    <col min="15119" max="15125" width="13.7109375" style="265" customWidth="1"/>
    <col min="15126" max="15371" width="11.42578125" style="265"/>
    <col min="15372" max="15372" width="12.5703125" style="265" customWidth="1"/>
    <col min="15373" max="15373" width="34.28515625" style="265" customWidth="1"/>
    <col min="15374" max="15374" width="20.28515625" style="265" customWidth="1"/>
    <col min="15375" max="15381" width="13.7109375" style="265" customWidth="1"/>
    <col min="15382" max="15627" width="11.42578125" style="265"/>
    <col min="15628" max="15628" width="12.5703125" style="265" customWidth="1"/>
    <col min="15629" max="15629" width="34.28515625" style="265" customWidth="1"/>
    <col min="15630" max="15630" width="20.28515625" style="265" customWidth="1"/>
    <col min="15631" max="15637" width="13.7109375" style="265" customWidth="1"/>
    <col min="15638" max="15883" width="11.42578125" style="265"/>
    <col min="15884" max="15884" width="12.5703125" style="265" customWidth="1"/>
    <col min="15885" max="15885" width="34.28515625" style="265" customWidth="1"/>
    <col min="15886" max="15886" width="20.28515625" style="265" customWidth="1"/>
    <col min="15887" max="15893" width="13.7109375" style="265" customWidth="1"/>
    <col min="15894" max="16139" width="11.42578125" style="265"/>
    <col min="16140" max="16140" width="12.5703125" style="265" customWidth="1"/>
    <col min="16141" max="16141" width="34.28515625" style="265" customWidth="1"/>
    <col min="16142" max="16142" width="20.28515625" style="265" customWidth="1"/>
    <col min="16143" max="16149" width="13.7109375" style="265" customWidth="1"/>
    <col min="16150" max="16384" width="11.42578125" style="265"/>
  </cols>
  <sheetData>
    <row r="1" spans="1:23" ht="15" x14ac:dyDescent="0.25">
      <c r="A1" s="163" t="s">
        <v>66</v>
      </c>
      <c r="B1" s="144"/>
      <c r="C1" s="161"/>
      <c r="D1" s="161"/>
      <c r="E1" s="161"/>
      <c r="F1" s="161"/>
      <c r="G1" s="161"/>
      <c r="H1" s="161"/>
      <c r="I1" s="161"/>
      <c r="J1" s="18"/>
      <c r="K1" s="18"/>
      <c r="L1" s="18"/>
      <c r="M1" s="144"/>
      <c r="N1" s="144"/>
      <c r="O1" s="144"/>
      <c r="P1" s="144"/>
      <c r="Q1" s="162"/>
      <c r="R1" s="144"/>
      <c r="S1" s="144"/>
      <c r="T1" s="144"/>
      <c r="U1" s="144"/>
      <c r="V1" s="144"/>
      <c r="W1" s="144"/>
    </row>
    <row r="2" spans="1:23" x14ac:dyDescent="0.2">
      <c r="A2" s="258" t="s">
        <v>67</v>
      </c>
      <c r="B2" s="144" t="s">
        <v>68</v>
      </c>
      <c r="C2" s="161"/>
      <c r="D2" s="161"/>
      <c r="E2" s="161"/>
      <c r="F2" s="161"/>
      <c r="G2" s="161"/>
      <c r="H2" s="161"/>
      <c r="I2" s="161"/>
      <c r="J2" s="18"/>
      <c r="K2" s="18"/>
      <c r="L2" s="18"/>
      <c r="M2" s="144"/>
      <c r="N2" s="144"/>
      <c r="O2" s="144"/>
      <c r="P2" s="144"/>
      <c r="Q2" s="162"/>
      <c r="R2" s="144"/>
      <c r="S2" s="144"/>
      <c r="T2" s="144"/>
      <c r="U2" s="144"/>
      <c r="V2" s="144"/>
      <c r="W2" s="144"/>
    </row>
    <row r="3" spans="1:23" x14ac:dyDescent="0.2">
      <c r="A3" s="258" t="s">
        <v>69</v>
      </c>
      <c r="B3" s="144" t="s">
        <v>94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spans="1:23" x14ac:dyDescent="0.2">
      <c r="A4" s="144" t="s">
        <v>90</v>
      </c>
      <c r="B4" s="14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spans="1:23" ht="30.75" customHeight="1" x14ac:dyDescent="0.25">
      <c r="A5" s="333" t="s">
        <v>70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166"/>
      <c r="W5" s="166"/>
    </row>
    <row r="6" spans="1:23" ht="14.25" x14ac:dyDescent="0.2">
      <c r="A6" s="144"/>
      <c r="B6" s="144"/>
      <c r="C6" s="165"/>
      <c r="D6" s="165"/>
      <c r="E6" s="165"/>
      <c r="F6" s="165"/>
      <c r="G6" s="165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spans="1:23" ht="18" customHeight="1" x14ac:dyDescent="0.2">
      <c r="A7" s="334" t="s">
        <v>91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266"/>
      <c r="W7" s="266"/>
    </row>
    <row r="8" spans="1:23" ht="12.75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s="3" customFormat="1" ht="78.75" x14ac:dyDescent="0.2">
      <c r="A9" s="226" t="s">
        <v>0</v>
      </c>
      <c r="B9" s="227" t="s">
        <v>1</v>
      </c>
      <c r="C9" s="226" t="s">
        <v>95</v>
      </c>
      <c r="D9" s="228" t="s">
        <v>75</v>
      </c>
      <c r="E9" s="253" t="s">
        <v>87</v>
      </c>
      <c r="F9" s="272" t="s">
        <v>92</v>
      </c>
      <c r="G9" s="267" t="s">
        <v>93</v>
      </c>
      <c r="H9" s="226" t="s">
        <v>2</v>
      </c>
      <c r="I9" s="226" t="s">
        <v>96</v>
      </c>
      <c r="J9" s="226" t="s">
        <v>3</v>
      </c>
      <c r="K9" s="226" t="s">
        <v>97</v>
      </c>
      <c r="L9" s="226" t="s">
        <v>98</v>
      </c>
      <c r="M9" s="226" t="s">
        <v>4</v>
      </c>
      <c r="N9" s="226" t="s">
        <v>101</v>
      </c>
      <c r="O9" s="226" t="s">
        <v>100</v>
      </c>
      <c r="P9" s="226" t="s">
        <v>99</v>
      </c>
      <c r="Q9" s="229" t="s">
        <v>5</v>
      </c>
      <c r="R9" s="229" t="s">
        <v>6</v>
      </c>
      <c r="S9" s="229" t="s">
        <v>81</v>
      </c>
      <c r="T9" s="260" t="s">
        <v>7</v>
      </c>
      <c r="U9" s="260" t="s">
        <v>8</v>
      </c>
    </row>
    <row r="10" spans="1:23" ht="27" customHeight="1" x14ac:dyDescent="0.2">
      <c r="A10" s="327" t="s">
        <v>55</v>
      </c>
      <c r="B10" s="328"/>
      <c r="C10" s="273">
        <f>SUM(C12,C33)</f>
        <v>980210</v>
      </c>
      <c r="D10" s="206">
        <f>D12+D33</f>
        <v>615210</v>
      </c>
      <c r="E10" s="206">
        <f t="shared" ref="E10" si="0">E12+E33</f>
        <v>673742</v>
      </c>
      <c r="F10" s="206"/>
      <c r="G10" s="206">
        <f>SUM(G12,G33)</f>
        <v>673742</v>
      </c>
      <c r="H10" s="206">
        <f t="shared" ref="H10:U10" si="1">SUM(H12,H33)</f>
        <v>810000</v>
      </c>
      <c r="I10" s="206">
        <f>SUM(I12,I33)</f>
        <v>460000</v>
      </c>
      <c r="J10" s="206">
        <f t="shared" si="1"/>
        <v>129210</v>
      </c>
      <c r="K10" s="206">
        <f t="shared" si="1"/>
        <v>114210</v>
      </c>
      <c r="L10" s="206">
        <f t="shared" si="1"/>
        <v>167742</v>
      </c>
      <c r="M10" s="206">
        <f t="shared" si="1"/>
        <v>16000</v>
      </c>
      <c r="N10" s="206">
        <f t="shared" si="1"/>
        <v>16000</v>
      </c>
      <c r="O10" s="206">
        <f t="shared" si="1"/>
        <v>16000</v>
      </c>
      <c r="P10" s="206">
        <f t="shared" si="1"/>
        <v>16000</v>
      </c>
      <c r="Q10" s="206">
        <f t="shared" si="1"/>
        <v>25000</v>
      </c>
      <c r="R10" s="206">
        <f t="shared" si="1"/>
        <v>0</v>
      </c>
      <c r="S10" s="206">
        <f t="shared" si="1"/>
        <v>5000</v>
      </c>
      <c r="T10" s="206">
        <f t="shared" si="1"/>
        <v>0</v>
      </c>
      <c r="U10" s="206">
        <f t="shared" si="1"/>
        <v>0</v>
      </c>
    </row>
    <row r="11" spans="1:23" ht="12.75" customHeight="1" x14ac:dyDescent="0.2">
      <c r="A11" s="329" t="s">
        <v>9</v>
      </c>
      <c r="B11" s="330"/>
      <c r="C11" s="5"/>
      <c r="D11" s="176"/>
      <c r="E11" s="176"/>
      <c r="F11" s="176"/>
      <c r="G11" s="17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26"/>
    </row>
    <row r="12" spans="1:23" s="3" customFormat="1" ht="25.5" x14ac:dyDescent="0.2">
      <c r="A12" s="127">
        <v>1025</v>
      </c>
      <c r="B12" s="6" t="s">
        <v>10</v>
      </c>
      <c r="C12" s="7">
        <f>C14+C26+C30</f>
        <v>582878</v>
      </c>
      <c r="D12" s="7">
        <f>D14+D26+D30</f>
        <v>217878</v>
      </c>
      <c r="E12" s="7">
        <f t="shared" ref="E12:U12" si="2">SUM(E14,E26,E30)</f>
        <v>271410</v>
      </c>
      <c r="F12" s="7"/>
      <c r="G12" s="7">
        <f t="shared" si="2"/>
        <v>271410</v>
      </c>
      <c r="H12" s="7">
        <f t="shared" si="2"/>
        <v>453668</v>
      </c>
      <c r="I12" s="7">
        <f t="shared" si="2"/>
        <v>103668</v>
      </c>
      <c r="J12" s="7">
        <f t="shared" si="2"/>
        <v>129210</v>
      </c>
      <c r="K12" s="7">
        <f t="shared" si="2"/>
        <v>114210</v>
      </c>
      <c r="L12" s="7">
        <f t="shared" si="2"/>
        <v>167742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0</v>
      </c>
      <c r="Q12" s="7">
        <f t="shared" si="2"/>
        <v>0</v>
      </c>
      <c r="R12" s="7">
        <f t="shared" si="2"/>
        <v>0</v>
      </c>
      <c r="S12" s="7">
        <f t="shared" si="2"/>
        <v>0</v>
      </c>
      <c r="T12" s="7">
        <f t="shared" si="2"/>
        <v>0</v>
      </c>
      <c r="U12" s="7">
        <f t="shared" si="2"/>
        <v>0</v>
      </c>
    </row>
    <row r="13" spans="1:23" s="121" customFormat="1" ht="15" customHeight="1" x14ac:dyDescent="0.2">
      <c r="A13" s="331" t="s">
        <v>51</v>
      </c>
      <c r="B13" s="33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9"/>
    </row>
    <row r="14" spans="1:23" s="3" customFormat="1" ht="12.75" customHeight="1" x14ac:dyDescent="0.2">
      <c r="A14" s="236" t="s">
        <v>64</v>
      </c>
      <c r="B14" s="263"/>
      <c r="C14" s="119">
        <f>C15+C19+C24</f>
        <v>220503</v>
      </c>
      <c r="D14" s="119">
        <f>D15+D19+D24</f>
        <v>210503</v>
      </c>
      <c r="E14" s="119">
        <f t="shared" ref="E14:I14" si="3">SUM(E24,E19,E15)</f>
        <v>264035</v>
      </c>
      <c r="F14" s="119"/>
      <c r="G14" s="119">
        <f>SUM(G15,G19,G24)</f>
        <v>264035</v>
      </c>
      <c r="H14" s="119">
        <f t="shared" si="3"/>
        <v>103668</v>
      </c>
      <c r="I14" s="119">
        <f t="shared" si="3"/>
        <v>103668</v>
      </c>
      <c r="J14" s="119">
        <f>SUM(J24,J19,J15)</f>
        <v>116835</v>
      </c>
      <c r="K14" s="119">
        <f t="shared" ref="K14:L14" si="4">SUM(K24,K19,K15)</f>
        <v>106835</v>
      </c>
      <c r="L14" s="119">
        <f t="shared" si="4"/>
        <v>160367</v>
      </c>
      <c r="M14" s="119">
        <f t="shared" ref="M14" si="5">SUM(M24,M19,M15)</f>
        <v>0</v>
      </c>
      <c r="N14" s="119">
        <f t="shared" ref="N14" si="6">SUM(N24,N19,N15)</f>
        <v>0</v>
      </c>
      <c r="O14" s="119">
        <f t="shared" ref="O14" si="7">SUM(O24,O19,O15)</f>
        <v>0</v>
      </c>
      <c r="P14" s="119">
        <f t="shared" ref="P14" si="8">SUM(P24,P19,P15)</f>
        <v>0</v>
      </c>
      <c r="Q14" s="119">
        <f t="shared" ref="Q14" si="9">SUM(Q24,Q19,Q15)</f>
        <v>0</v>
      </c>
      <c r="R14" s="119">
        <f t="shared" ref="R14" si="10">SUM(R24,R19,R15)</f>
        <v>0</v>
      </c>
      <c r="S14" s="119">
        <f t="shared" ref="S14" si="11">SUM(S24,S19,S15)</f>
        <v>0</v>
      </c>
      <c r="T14" s="119">
        <f t="shared" ref="T14" si="12">SUM(T24,T19,T15)</f>
        <v>0</v>
      </c>
      <c r="U14" s="119">
        <f t="shared" ref="U14" si="13">SUM(U24,U19,U15)</f>
        <v>0</v>
      </c>
    </row>
    <row r="15" spans="1:23" s="3" customFormat="1" x14ac:dyDescent="0.2">
      <c r="A15" s="131">
        <v>31</v>
      </c>
      <c r="B15" s="8" t="s">
        <v>11</v>
      </c>
      <c r="C15" s="145">
        <f>SUM(C16:C18)</f>
        <v>131943</v>
      </c>
      <c r="D15" s="172">
        <f>SUM(D16:D18)</f>
        <v>131943</v>
      </c>
      <c r="E15" s="254">
        <f>SUM(E16:E18)</f>
        <v>131943</v>
      </c>
      <c r="F15" s="268"/>
      <c r="G15" s="268">
        <f t="shared" ref="G15:U15" si="14">SUM(G16:G18)</f>
        <v>131943</v>
      </c>
      <c r="H15" s="145">
        <f t="shared" si="14"/>
        <v>101968</v>
      </c>
      <c r="I15" s="145">
        <f t="shared" si="14"/>
        <v>101968</v>
      </c>
      <c r="J15" s="145">
        <f t="shared" si="14"/>
        <v>29975</v>
      </c>
      <c r="K15" s="145">
        <f t="shared" ref="K15" si="15">SUM(K16:K18)</f>
        <v>29975</v>
      </c>
      <c r="L15" s="145">
        <f t="shared" si="14"/>
        <v>29975</v>
      </c>
      <c r="M15" s="145">
        <f t="shared" si="14"/>
        <v>0</v>
      </c>
      <c r="N15" s="145"/>
      <c r="O15" s="145"/>
      <c r="P15" s="145"/>
      <c r="Q15" s="145">
        <f t="shared" si="14"/>
        <v>0</v>
      </c>
      <c r="R15" s="145">
        <f t="shared" si="14"/>
        <v>0</v>
      </c>
      <c r="S15" s="204"/>
      <c r="T15" s="145">
        <f t="shared" si="14"/>
        <v>0</v>
      </c>
      <c r="U15" s="145">
        <f t="shared" si="14"/>
        <v>0</v>
      </c>
    </row>
    <row r="16" spans="1:23" x14ac:dyDescent="0.2">
      <c r="A16" s="132">
        <v>311</v>
      </c>
      <c r="B16" s="9" t="s">
        <v>12</v>
      </c>
      <c r="C16" s="146">
        <v>103556</v>
      </c>
      <c r="D16" s="173">
        <v>103556</v>
      </c>
      <c r="E16" s="255">
        <v>103556</v>
      </c>
      <c r="F16" s="269"/>
      <c r="G16" s="269">
        <v>103556</v>
      </c>
      <c r="H16" s="146">
        <v>84881</v>
      </c>
      <c r="I16" s="146">
        <v>84881</v>
      </c>
      <c r="J16" s="146">
        <v>18675</v>
      </c>
      <c r="K16" s="146">
        <v>18675</v>
      </c>
      <c r="L16" s="146">
        <v>18675</v>
      </c>
      <c r="M16" s="146"/>
      <c r="N16" s="146"/>
      <c r="O16" s="146"/>
      <c r="P16" s="146"/>
      <c r="Q16" s="146"/>
      <c r="R16" s="146"/>
      <c r="S16" s="160"/>
      <c r="T16" s="146"/>
      <c r="U16" s="147"/>
    </row>
    <row r="17" spans="1:24" x14ac:dyDescent="0.2">
      <c r="A17" s="132">
        <v>312</v>
      </c>
      <c r="B17" s="9" t="s">
        <v>13</v>
      </c>
      <c r="C17" s="146">
        <v>11300</v>
      </c>
      <c r="D17" s="173">
        <v>11300</v>
      </c>
      <c r="E17" s="255">
        <v>11300</v>
      </c>
      <c r="F17" s="269"/>
      <c r="G17" s="269">
        <v>11300</v>
      </c>
      <c r="H17" s="146">
        <v>0</v>
      </c>
      <c r="I17" s="146">
        <v>0</v>
      </c>
      <c r="J17" s="146">
        <v>11300</v>
      </c>
      <c r="K17" s="146">
        <v>11300</v>
      </c>
      <c r="L17" s="146">
        <v>11300</v>
      </c>
      <c r="M17" s="146"/>
      <c r="N17" s="146"/>
      <c r="O17" s="146"/>
      <c r="P17" s="146"/>
      <c r="Q17" s="146"/>
      <c r="R17" s="146"/>
      <c r="S17" s="160"/>
      <c r="T17" s="146"/>
      <c r="U17" s="147"/>
    </row>
    <row r="18" spans="1:24" x14ac:dyDescent="0.2">
      <c r="A18" s="132">
        <v>313</v>
      </c>
      <c r="B18" s="9" t="s">
        <v>14</v>
      </c>
      <c r="C18" s="146">
        <v>17087</v>
      </c>
      <c r="D18" s="173">
        <v>17087</v>
      </c>
      <c r="E18" s="255">
        <v>17087</v>
      </c>
      <c r="F18" s="269"/>
      <c r="G18" s="269">
        <v>17087</v>
      </c>
      <c r="H18" s="146">
        <v>17087</v>
      </c>
      <c r="I18" s="146">
        <v>17087</v>
      </c>
      <c r="J18" s="146">
        <v>0</v>
      </c>
      <c r="K18" s="146">
        <v>0</v>
      </c>
      <c r="L18" s="146">
        <v>0</v>
      </c>
      <c r="M18" s="146"/>
      <c r="N18" s="146"/>
      <c r="O18" s="146"/>
      <c r="P18" s="146"/>
      <c r="Q18" s="146"/>
      <c r="R18" s="146"/>
      <c r="S18" s="160"/>
      <c r="T18" s="146"/>
      <c r="U18" s="147"/>
    </row>
    <row r="19" spans="1:24" s="3" customFormat="1" x14ac:dyDescent="0.2">
      <c r="A19" s="131">
        <v>32</v>
      </c>
      <c r="B19" s="8" t="s">
        <v>15</v>
      </c>
      <c r="C19" s="145">
        <f>SUM(C20:C23)</f>
        <v>84660</v>
      </c>
      <c r="D19" s="172">
        <f>SUM(D20:D23)</f>
        <v>74660</v>
      </c>
      <c r="E19" s="254">
        <f>SUM(E20:E23)</f>
        <v>127992</v>
      </c>
      <c r="F19" s="268"/>
      <c r="G19" s="268">
        <f t="shared" ref="G19:U19" si="16">SUM(G20:G23)</f>
        <v>127992</v>
      </c>
      <c r="H19" s="145">
        <f t="shared" si="16"/>
        <v>1700</v>
      </c>
      <c r="I19" s="145">
        <f t="shared" si="16"/>
        <v>1700</v>
      </c>
      <c r="J19" s="145">
        <f t="shared" si="16"/>
        <v>82960</v>
      </c>
      <c r="K19" s="145">
        <f t="shared" si="16"/>
        <v>72960</v>
      </c>
      <c r="L19" s="145">
        <f t="shared" si="16"/>
        <v>126292</v>
      </c>
      <c r="M19" s="145">
        <f t="shared" si="16"/>
        <v>0</v>
      </c>
      <c r="N19" s="145"/>
      <c r="O19" s="145"/>
      <c r="P19" s="145"/>
      <c r="Q19" s="145">
        <f t="shared" si="16"/>
        <v>0</v>
      </c>
      <c r="R19" s="145">
        <f t="shared" si="16"/>
        <v>0</v>
      </c>
      <c r="S19" s="204"/>
      <c r="T19" s="145">
        <f t="shared" si="16"/>
        <v>0</v>
      </c>
      <c r="U19" s="145">
        <f t="shared" si="16"/>
        <v>0</v>
      </c>
    </row>
    <row r="20" spans="1:24" x14ac:dyDescent="0.2">
      <c r="A20" s="132">
        <v>321</v>
      </c>
      <c r="B20" s="9" t="s">
        <v>16</v>
      </c>
      <c r="C20" s="146">
        <v>16090</v>
      </c>
      <c r="D20" s="173">
        <v>16090</v>
      </c>
      <c r="E20" s="255">
        <v>16090</v>
      </c>
      <c r="F20" s="269"/>
      <c r="G20" s="269">
        <v>16090</v>
      </c>
      <c r="H20" s="146"/>
      <c r="I20" s="146"/>
      <c r="J20" s="160">
        <v>16090</v>
      </c>
      <c r="K20" s="160">
        <v>16090</v>
      </c>
      <c r="L20" s="160">
        <v>16090</v>
      </c>
      <c r="M20" s="146"/>
      <c r="N20" s="146"/>
      <c r="O20" s="146"/>
      <c r="P20" s="146"/>
      <c r="Q20" s="146"/>
      <c r="R20" s="146"/>
      <c r="S20" s="160"/>
      <c r="T20" s="146"/>
      <c r="U20" s="147"/>
      <c r="X20" s="3"/>
    </row>
    <row r="21" spans="1:24" x14ac:dyDescent="0.2">
      <c r="A21" s="132">
        <v>322</v>
      </c>
      <c r="B21" s="9" t="s">
        <v>17</v>
      </c>
      <c r="C21" s="146">
        <v>11790</v>
      </c>
      <c r="D21" s="173">
        <v>11790</v>
      </c>
      <c r="E21" s="255">
        <v>17972</v>
      </c>
      <c r="F21" s="269"/>
      <c r="G21" s="269">
        <v>17972</v>
      </c>
      <c r="H21" s="146">
        <v>1100</v>
      </c>
      <c r="I21" s="146">
        <v>1100</v>
      </c>
      <c r="J21" s="160">
        <v>10690</v>
      </c>
      <c r="K21" s="160">
        <v>10690</v>
      </c>
      <c r="L21" s="160">
        <v>16872</v>
      </c>
      <c r="M21" s="146"/>
      <c r="N21" s="146"/>
      <c r="O21" s="146"/>
      <c r="P21" s="146"/>
      <c r="Q21" s="146"/>
      <c r="R21" s="146"/>
      <c r="S21" s="160"/>
      <c r="T21" s="146"/>
      <c r="U21" s="147"/>
    </row>
    <row r="22" spans="1:24" x14ac:dyDescent="0.2">
      <c r="A22" s="132">
        <v>323</v>
      </c>
      <c r="B22" s="9" t="s">
        <v>18</v>
      </c>
      <c r="C22" s="146">
        <v>51880</v>
      </c>
      <c r="D22" s="173">
        <v>41880</v>
      </c>
      <c r="E22" s="255">
        <v>80980</v>
      </c>
      <c r="F22" s="269"/>
      <c r="G22" s="269">
        <v>80980</v>
      </c>
      <c r="H22" s="160">
        <v>600</v>
      </c>
      <c r="I22" s="160">
        <v>600</v>
      </c>
      <c r="J22" s="160">
        <v>51280</v>
      </c>
      <c r="K22" s="160">
        <v>41280</v>
      </c>
      <c r="L22" s="160">
        <v>80380</v>
      </c>
      <c r="M22" s="146"/>
      <c r="N22" s="146"/>
      <c r="O22" s="146"/>
      <c r="P22" s="146"/>
      <c r="Q22" s="146"/>
      <c r="R22" s="146"/>
      <c r="S22" s="160"/>
      <c r="T22" s="146"/>
      <c r="U22" s="147"/>
    </row>
    <row r="23" spans="1:24" s="3" customFormat="1" x14ac:dyDescent="0.2">
      <c r="A23" s="133">
        <v>329</v>
      </c>
      <c r="B23" s="123" t="s">
        <v>62</v>
      </c>
      <c r="C23" s="148">
        <v>4900</v>
      </c>
      <c r="D23" s="174">
        <v>4900</v>
      </c>
      <c r="E23" s="256">
        <v>12950</v>
      </c>
      <c r="F23" s="270"/>
      <c r="G23" s="270">
        <v>12950</v>
      </c>
      <c r="H23" s="146">
        <v>0</v>
      </c>
      <c r="I23" s="146">
        <v>0</v>
      </c>
      <c r="J23" s="160">
        <v>4900</v>
      </c>
      <c r="K23" s="160">
        <v>4900</v>
      </c>
      <c r="L23" s="160">
        <v>12950</v>
      </c>
      <c r="M23" s="146"/>
      <c r="N23" s="146"/>
      <c r="O23" s="146"/>
      <c r="P23" s="146"/>
      <c r="Q23" s="145"/>
      <c r="R23" s="145"/>
      <c r="S23" s="204"/>
      <c r="T23" s="145"/>
      <c r="U23" s="149"/>
    </row>
    <row r="24" spans="1:24" x14ac:dyDescent="0.2">
      <c r="A24" s="131">
        <v>34</v>
      </c>
      <c r="B24" s="8" t="s">
        <v>19</v>
      </c>
      <c r="C24" s="145">
        <f>SUM(C25)</f>
        <v>3900</v>
      </c>
      <c r="D24" s="172">
        <f>SUM(D25)</f>
        <v>3900</v>
      </c>
      <c r="E24" s="254">
        <f>SUM(E25)</f>
        <v>4100</v>
      </c>
      <c r="F24" s="268"/>
      <c r="G24" s="268">
        <f t="shared" ref="G24:U24" si="17">SUM(G25)</f>
        <v>4100</v>
      </c>
      <c r="H24" s="145">
        <f t="shared" si="17"/>
        <v>0</v>
      </c>
      <c r="I24" s="145">
        <f t="shared" si="17"/>
        <v>0</v>
      </c>
      <c r="J24" s="204">
        <f t="shared" si="17"/>
        <v>3900</v>
      </c>
      <c r="K24" s="204">
        <f t="shared" si="17"/>
        <v>3900</v>
      </c>
      <c r="L24" s="204">
        <f t="shared" si="17"/>
        <v>4100</v>
      </c>
      <c r="M24" s="145">
        <f t="shared" si="17"/>
        <v>0</v>
      </c>
      <c r="N24" s="145"/>
      <c r="O24" s="145"/>
      <c r="P24" s="145"/>
      <c r="Q24" s="145">
        <f t="shared" si="17"/>
        <v>0</v>
      </c>
      <c r="R24" s="145">
        <f t="shared" si="17"/>
        <v>0</v>
      </c>
      <c r="S24" s="204"/>
      <c r="T24" s="145">
        <f t="shared" si="17"/>
        <v>0</v>
      </c>
      <c r="U24" s="145">
        <f t="shared" si="17"/>
        <v>0</v>
      </c>
    </row>
    <row r="25" spans="1:24" x14ac:dyDescent="0.2">
      <c r="A25" s="132">
        <v>343</v>
      </c>
      <c r="B25" s="9" t="s">
        <v>20</v>
      </c>
      <c r="C25" s="146">
        <v>3900</v>
      </c>
      <c r="D25" s="173">
        <v>3900</v>
      </c>
      <c r="E25" s="255">
        <v>4100</v>
      </c>
      <c r="F25" s="269"/>
      <c r="G25" s="269">
        <v>4100</v>
      </c>
      <c r="H25" s="146">
        <v>0</v>
      </c>
      <c r="I25" s="146">
        <v>0</v>
      </c>
      <c r="J25" s="160">
        <v>3900</v>
      </c>
      <c r="K25" s="160">
        <v>3900</v>
      </c>
      <c r="L25" s="160">
        <v>4100</v>
      </c>
      <c r="M25" s="146"/>
      <c r="N25" s="146"/>
      <c r="O25" s="146"/>
      <c r="P25" s="146"/>
      <c r="Q25" s="146"/>
      <c r="R25" s="146"/>
      <c r="S25" s="160"/>
      <c r="T25" s="146"/>
      <c r="U25" s="147"/>
    </row>
    <row r="26" spans="1:24" x14ac:dyDescent="0.2">
      <c r="A26" s="236" t="s">
        <v>65</v>
      </c>
      <c r="B26" s="263"/>
      <c r="C26" s="119">
        <f>C27</f>
        <v>12375</v>
      </c>
      <c r="D26" s="119">
        <f>D27</f>
        <v>7375</v>
      </c>
      <c r="E26" s="119">
        <f t="shared" ref="E26:H26" si="18">E27</f>
        <v>7375</v>
      </c>
      <c r="F26" s="119"/>
      <c r="G26" s="119">
        <f t="shared" si="18"/>
        <v>7375</v>
      </c>
      <c r="H26" s="119">
        <f t="shared" si="18"/>
        <v>0</v>
      </c>
      <c r="I26" s="119">
        <v>0</v>
      </c>
      <c r="J26" s="119">
        <f>SUM(J27)</f>
        <v>12375</v>
      </c>
      <c r="K26" s="119">
        <f t="shared" ref="K26:U26" si="19">SUM(K27)</f>
        <v>7375</v>
      </c>
      <c r="L26" s="119">
        <f t="shared" si="19"/>
        <v>7375</v>
      </c>
      <c r="M26" s="119">
        <f t="shared" si="19"/>
        <v>0</v>
      </c>
      <c r="N26" s="119"/>
      <c r="O26" s="119">
        <f t="shared" si="19"/>
        <v>0</v>
      </c>
      <c r="P26" s="119">
        <f t="shared" si="19"/>
        <v>0</v>
      </c>
      <c r="Q26" s="119">
        <f t="shared" si="19"/>
        <v>0</v>
      </c>
      <c r="R26" s="119">
        <f t="shared" si="19"/>
        <v>0</v>
      </c>
      <c r="S26" s="119">
        <f t="shared" si="19"/>
        <v>0</v>
      </c>
      <c r="T26" s="119">
        <f t="shared" si="19"/>
        <v>0</v>
      </c>
      <c r="U26" s="119">
        <f t="shared" si="19"/>
        <v>0</v>
      </c>
    </row>
    <row r="27" spans="1:24" ht="25.5" x14ac:dyDescent="0.2">
      <c r="A27" s="131">
        <v>42</v>
      </c>
      <c r="B27" s="122" t="s">
        <v>53</v>
      </c>
      <c r="C27" s="145">
        <f t="shared" ref="C27:U27" si="20">SUM(C28:C29)</f>
        <v>12375</v>
      </c>
      <c r="D27" s="172">
        <v>7375</v>
      </c>
      <c r="E27" s="254">
        <f>SUM(D27:D27)</f>
        <v>7375</v>
      </c>
      <c r="F27" s="268"/>
      <c r="G27" s="268">
        <f>SUM(G28:G29)</f>
        <v>7375</v>
      </c>
      <c r="H27" s="204">
        <v>0</v>
      </c>
      <c r="I27" s="204">
        <v>0</v>
      </c>
      <c r="J27" s="145">
        <f t="shared" si="20"/>
        <v>12375</v>
      </c>
      <c r="K27" s="145">
        <f t="shared" si="20"/>
        <v>7375</v>
      </c>
      <c r="L27" s="145">
        <f t="shared" si="20"/>
        <v>7375</v>
      </c>
      <c r="M27" s="145">
        <f t="shared" si="20"/>
        <v>0</v>
      </c>
      <c r="N27" s="145"/>
      <c r="O27" s="145"/>
      <c r="P27" s="145"/>
      <c r="Q27" s="145">
        <f t="shared" si="20"/>
        <v>0</v>
      </c>
      <c r="R27" s="145">
        <f t="shared" si="20"/>
        <v>0</v>
      </c>
      <c r="S27" s="204"/>
      <c r="T27" s="145">
        <f t="shared" si="20"/>
        <v>0</v>
      </c>
      <c r="U27" s="145">
        <f t="shared" si="20"/>
        <v>0</v>
      </c>
    </row>
    <row r="28" spans="1:24" x14ac:dyDescent="0.2">
      <c r="A28" s="132">
        <v>422</v>
      </c>
      <c r="B28" s="9" t="s">
        <v>54</v>
      </c>
      <c r="C28" s="146">
        <v>12000</v>
      </c>
      <c r="D28" s="173">
        <v>7000</v>
      </c>
      <c r="E28" s="255">
        <v>7000</v>
      </c>
      <c r="F28" s="269"/>
      <c r="G28" s="269">
        <v>7000</v>
      </c>
      <c r="H28" s="146">
        <v>0</v>
      </c>
      <c r="I28" s="146">
        <v>0</v>
      </c>
      <c r="J28" s="160">
        <v>12000</v>
      </c>
      <c r="K28" s="160">
        <v>7000</v>
      </c>
      <c r="L28" s="160">
        <v>7000</v>
      </c>
      <c r="M28" s="11"/>
      <c r="N28" s="11"/>
      <c r="O28" s="11"/>
      <c r="P28" s="11"/>
      <c r="Q28" s="11"/>
      <c r="R28" s="11"/>
      <c r="S28" s="212"/>
      <c r="T28" s="11"/>
      <c r="U28" s="134"/>
    </row>
    <row r="29" spans="1:24" ht="27.75" customHeight="1" x14ac:dyDescent="0.2">
      <c r="A29" s="132">
        <v>426</v>
      </c>
      <c r="B29" s="9" t="s">
        <v>52</v>
      </c>
      <c r="C29" s="146">
        <v>375</v>
      </c>
      <c r="D29" s="173">
        <v>375</v>
      </c>
      <c r="E29" s="255">
        <v>375</v>
      </c>
      <c r="F29" s="269"/>
      <c r="G29" s="269">
        <v>375</v>
      </c>
      <c r="H29" s="146">
        <v>0</v>
      </c>
      <c r="I29" s="146">
        <v>0</v>
      </c>
      <c r="J29" s="146">
        <v>375</v>
      </c>
      <c r="K29" s="146">
        <v>375</v>
      </c>
      <c r="L29" s="146">
        <v>375</v>
      </c>
      <c r="M29" s="11"/>
      <c r="N29" s="11"/>
      <c r="O29" s="11"/>
      <c r="P29" s="11"/>
      <c r="Q29" s="11"/>
      <c r="R29" s="11"/>
      <c r="S29" s="212"/>
      <c r="T29" s="11"/>
      <c r="U29" s="134"/>
    </row>
    <row r="30" spans="1:24" x14ac:dyDescent="0.2">
      <c r="A30" s="236" t="s">
        <v>71</v>
      </c>
      <c r="B30" s="263"/>
      <c r="C30" s="119">
        <f>C31</f>
        <v>350000</v>
      </c>
      <c r="D30" s="119">
        <f>D31</f>
        <v>0</v>
      </c>
      <c r="E30" s="119">
        <f t="shared" ref="E30:U30" si="21">E31</f>
        <v>0</v>
      </c>
      <c r="F30" s="119"/>
      <c r="G30" s="119">
        <f t="shared" si="21"/>
        <v>0</v>
      </c>
      <c r="H30" s="119">
        <f t="shared" si="21"/>
        <v>350000</v>
      </c>
      <c r="I30" s="119">
        <v>0</v>
      </c>
      <c r="J30" s="119">
        <f t="shared" si="21"/>
        <v>0</v>
      </c>
      <c r="K30" s="119"/>
      <c r="L30" s="119"/>
      <c r="M30" s="119">
        <f t="shared" si="21"/>
        <v>0</v>
      </c>
      <c r="N30" s="119"/>
      <c r="O30" s="119"/>
      <c r="P30" s="119"/>
      <c r="Q30" s="119">
        <f t="shared" si="21"/>
        <v>0</v>
      </c>
      <c r="R30" s="119">
        <f t="shared" si="21"/>
        <v>0</v>
      </c>
      <c r="S30" s="119">
        <f t="shared" si="21"/>
        <v>0</v>
      </c>
      <c r="T30" s="119">
        <f t="shared" si="21"/>
        <v>0</v>
      </c>
      <c r="U30" s="119">
        <f t="shared" si="21"/>
        <v>0</v>
      </c>
    </row>
    <row r="31" spans="1:24" ht="25.5" x14ac:dyDescent="0.2">
      <c r="A31" s="131">
        <v>45</v>
      </c>
      <c r="B31" s="122" t="s">
        <v>72</v>
      </c>
      <c r="C31" s="145">
        <f t="shared" ref="C31:U31" si="22">SUM(C32:C32)</f>
        <v>350000</v>
      </c>
      <c r="D31" s="172">
        <v>0</v>
      </c>
      <c r="E31" s="254"/>
      <c r="F31" s="268"/>
      <c r="G31" s="268"/>
      <c r="H31" s="145">
        <v>350000</v>
      </c>
      <c r="I31" s="145">
        <v>0</v>
      </c>
      <c r="J31" s="145">
        <f t="shared" si="22"/>
        <v>0</v>
      </c>
      <c r="K31" s="145"/>
      <c r="L31" s="145"/>
      <c r="M31" s="145">
        <f t="shared" si="22"/>
        <v>0</v>
      </c>
      <c r="N31" s="145"/>
      <c r="O31" s="145"/>
      <c r="P31" s="145"/>
      <c r="Q31" s="145">
        <f t="shared" si="22"/>
        <v>0</v>
      </c>
      <c r="R31" s="145">
        <f t="shared" si="22"/>
        <v>0</v>
      </c>
      <c r="S31" s="204"/>
      <c r="T31" s="145">
        <f t="shared" si="22"/>
        <v>0</v>
      </c>
      <c r="U31" s="145">
        <f t="shared" si="22"/>
        <v>0</v>
      </c>
    </row>
    <row r="32" spans="1:24" ht="25.5" x14ac:dyDescent="0.2">
      <c r="A32" s="132">
        <v>45111</v>
      </c>
      <c r="B32" s="9" t="s">
        <v>73</v>
      </c>
      <c r="C32" s="146">
        <v>350000</v>
      </c>
      <c r="D32" s="173">
        <v>0</v>
      </c>
      <c r="E32" s="255"/>
      <c r="F32" s="269"/>
      <c r="G32" s="269"/>
      <c r="H32" s="146">
        <v>350000</v>
      </c>
      <c r="I32" s="146">
        <v>0</v>
      </c>
      <c r="J32" s="146">
        <v>0</v>
      </c>
      <c r="K32" s="146"/>
      <c r="L32" s="146"/>
      <c r="M32" s="11"/>
      <c r="N32" s="11"/>
      <c r="O32" s="11"/>
      <c r="P32" s="11"/>
      <c r="Q32" s="11"/>
      <c r="R32" s="11"/>
      <c r="S32" s="212"/>
      <c r="T32" s="11"/>
      <c r="U32" s="134"/>
    </row>
    <row r="33" spans="1:28" s="3" customFormat="1" ht="28.5" customHeight="1" x14ac:dyDescent="0.2">
      <c r="A33" s="127">
        <v>1026</v>
      </c>
      <c r="B33" s="203" t="s">
        <v>56</v>
      </c>
      <c r="C33" s="205">
        <f>C35+C48</f>
        <v>397332</v>
      </c>
      <c r="D33" s="205">
        <f>D35+D48</f>
        <v>397332</v>
      </c>
      <c r="E33" s="205">
        <f>SUM(E35,E48)</f>
        <v>402332</v>
      </c>
      <c r="F33" s="205">
        <v>0</v>
      </c>
      <c r="G33" s="205">
        <f t="shared" ref="G33:U33" si="23">SUM(G35,G48)</f>
        <v>402332</v>
      </c>
      <c r="H33" s="205">
        <f t="shared" si="23"/>
        <v>356332</v>
      </c>
      <c r="I33" s="205">
        <f t="shared" si="23"/>
        <v>356332</v>
      </c>
      <c r="J33" s="205">
        <f t="shared" si="23"/>
        <v>0</v>
      </c>
      <c r="K33" s="205">
        <f t="shared" si="23"/>
        <v>0</v>
      </c>
      <c r="L33" s="205">
        <f t="shared" si="23"/>
        <v>0</v>
      </c>
      <c r="M33" s="205">
        <f t="shared" si="23"/>
        <v>16000</v>
      </c>
      <c r="N33" s="205">
        <f t="shared" si="23"/>
        <v>16000</v>
      </c>
      <c r="O33" s="205">
        <f t="shared" si="23"/>
        <v>16000</v>
      </c>
      <c r="P33" s="205">
        <f t="shared" si="23"/>
        <v>16000</v>
      </c>
      <c r="Q33" s="205">
        <f t="shared" si="23"/>
        <v>25000</v>
      </c>
      <c r="R33" s="205">
        <f t="shared" si="23"/>
        <v>0</v>
      </c>
      <c r="S33" s="205">
        <f t="shared" si="23"/>
        <v>5000</v>
      </c>
      <c r="T33" s="205">
        <f t="shared" si="23"/>
        <v>0</v>
      </c>
      <c r="U33" s="205">
        <f t="shared" si="23"/>
        <v>0</v>
      </c>
    </row>
    <row r="34" spans="1:28" s="3" customFormat="1" ht="12.75" customHeight="1" x14ac:dyDescent="0.2">
      <c r="A34" s="331" t="s">
        <v>57</v>
      </c>
      <c r="B34" s="33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9"/>
    </row>
    <row r="35" spans="1:28" s="3" customFormat="1" ht="12.75" customHeight="1" x14ac:dyDescent="0.2">
      <c r="A35" s="236" t="s">
        <v>58</v>
      </c>
      <c r="B35" s="263"/>
      <c r="C35" s="119">
        <f>C36+C40+C46</f>
        <v>360357</v>
      </c>
      <c r="D35" s="119">
        <f>D36+D40+D46</f>
        <v>360357</v>
      </c>
      <c r="E35" s="119">
        <f>SUM(E36,E40,E46)</f>
        <v>356157</v>
      </c>
      <c r="F35" s="119">
        <f t="shared" ref="F35:U35" si="24">SUM(F36,F40,F46)</f>
        <v>-2500</v>
      </c>
      <c r="G35" s="119">
        <f t="shared" si="24"/>
        <v>353657</v>
      </c>
      <c r="H35" s="119">
        <f t="shared" si="24"/>
        <v>344857</v>
      </c>
      <c r="I35" s="119">
        <f t="shared" si="24"/>
        <v>344857</v>
      </c>
      <c r="J35" s="119">
        <f t="shared" si="24"/>
        <v>0</v>
      </c>
      <c r="K35" s="119">
        <f t="shared" si="24"/>
        <v>0</v>
      </c>
      <c r="L35" s="119">
        <f t="shared" si="24"/>
        <v>0</v>
      </c>
      <c r="M35" s="119">
        <f t="shared" si="24"/>
        <v>15500</v>
      </c>
      <c r="N35" s="119">
        <f t="shared" si="24"/>
        <v>15500</v>
      </c>
      <c r="O35" s="119">
        <f t="shared" si="24"/>
        <v>11300</v>
      </c>
      <c r="P35" s="119">
        <f t="shared" si="24"/>
        <v>8800</v>
      </c>
      <c r="Q35" s="119">
        <f t="shared" si="24"/>
        <v>0</v>
      </c>
      <c r="R35" s="119">
        <f t="shared" si="24"/>
        <v>0</v>
      </c>
      <c r="S35" s="119">
        <f t="shared" si="24"/>
        <v>0</v>
      </c>
      <c r="T35" s="119">
        <f t="shared" si="24"/>
        <v>0</v>
      </c>
      <c r="U35" s="119">
        <f t="shared" si="24"/>
        <v>0</v>
      </c>
    </row>
    <row r="36" spans="1:28" s="3" customFormat="1" ht="12.75" customHeight="1" x14ac:dyDescent="0.2">
      <c r="A36" s="131">
        <v>31</v>
      </c>
      <c r="B36" s="8" t="s">
        <v>11</v>
      </c>
      <c r="C36" s="145">
        <f>SUM(C37:C39)</f>
        <v>267271</v>
      </c>
      <c r="D36" s="172">
        <f>SUM(D37:D39)</f>
        <v>267271</v>
      </c>
      <c r="E36" s="254">
        <f>SUM(E37:E39)</f>
        <v>267271</v>
      </c>
      <c r="F36" s="268"/>
      <c r="G36" s="268">
        <f>SUM(G37:G39)</f>
        <v>267271</v>
      </c>
      <c r="H36" s="145">
        <f t="shared" ref="H36:U36" si="25">SUM(H37:H39)</f>
        <v>267271</v>
      </c>
      <c r="I36" s="145">
        <f t="shared" si="25"/>
        <v>267271</v>
      </c>
      <c r="J36" s="145">
        <f t="shared" si="25"/>
        <v>0</v>
      </c>
      <c r="K36" s="145">
        <f t="shared" si="25"/>
        <v>0</v>
      </c>
      <c r="L36" s="145">
        <f t="shared" si="25"/>
        <v>0</v>
      </c>
      <c r="M36" s="145">
        <f t="shared" si="25"/>
        <v>0</v>
      </c>
      <c r="N36" s="145"/>
      <c r="O36" s="145">
        <f t="shared" si="25"/>
        <v>0</v>
      </c>
      <c r="P36" s="145">
        <f t="shared" si="25"/>
        <v>0</v>
      </c>
      <c r="Q36" s="145">
        <f t="shared" si="25"/>
        <v>0</v>
      </c>
      <c r="R36" s="145">
        <f t="shared" si="25"/>
        <v>0</v>
      </c>
      <c r="S36" s="145">
        <f t="shared" si="25"/>
        <v>0</v>
      </c>
      <c r="T36" s="145">
        <f t="shared" si="25"/>
        <v>0</v>
      </c>
      <c r="U36" s="145">
        <f t="shared" si="25"/>
        <v>0</v>
      </c>
    </row>
    <row r="37" spans="1:28" s="3" customFormat="1" ht="12.75" customHeight="1" x14ac:dyDescent="0.2">
      <c r="A37" s="132">
        <v>311</v>
      </c>
      <c r="B37" s="9" t="s">
        <v>12</v>
      </c>
      <c r="C37" s="146">
        <v>216027</v>
      </c>
      <c r="D37" s="173">
        <v>216027</v>
      </c>
      <c r="E37" s="255">
        <v>216027</v>
      </c>
      <c r="F37" s="269"/>
      <c r="G37" s="269">
        <v>216027</v>
      </c>
      <c r="H37" s="146">
        <v>216027</v>
      </c>
      <c r="I37" s="146">
        <v>216027</v>
      </c>
      <c r="J37" s="146"/>
      <c r="K37" s="146"/>
      <c r="L37" s="146"/>
      <c r="M37" s="146"/>
      <c r="N37" s="146"/>
      <c r="O37" s="146"/>
      <c r="P37" s="146"/>
      <c r="Q37" s="146"/>
      <c r="R37" s="146"/>
      <c r="S37" s="160"/>
      <c r="T37" s="146"/>
      <c r="U37" s="147"/>
    </row>
    <row r="38" spans="1:28" s="3" customFormat="1" ht="12.75" customHeight="1" x14ac:dyDescent="0.2">
      <c r="A38" s="132">
        <v>312</v>
      </c>
      <c r="B38" s="9" t="s">
        <v>13</v>
      </c>
      <c r="C38" s="146">
        <v>15600</v>
      </c>
      <c r="D38" s="173">
        <v>15600</v>
      </c>
      <c r="E38" s="255">
        <v>15600</v>
      </c>
      <c r="F38" s="269"/>
      <c r="G38" s="269">
        <v>15600</v>
      </c>
      <c r="H38" s="146">
        <v>15600</v>
      </c>
      <c r="I38" s="146">
        <v>15600</v>
      </c>
      <c r="J38" s="146"/>
      <c r="K38" s="146"/>
      <c r="L38" s="146"/>
      <c r="M38" s="146"/>
      <c r="N38" s="146"/>
      <c r="O38" s="146"/>
      <c r="P38" s="146"/>
      <c r="Q38" s="146"/>
      <c r="R38" s="146"/>
      <c r="S38" s="160"/>
      <c r="T38" s="146"/>
      <c r="U38" s="147"/>
    </row>
    <row r="39" spans="1:28" s="3" customFormat="1" ht="12.75" customHeight="1" x14ac:dyDescent="0.2">
      <c r="A39" s="132">
        <v>313</v>
      </c>
      <c r="B39" s="9" t="s">
        <v>14</v>
      </c>
      <c r="C39" s="146">
        <v>35644</v>
      </c>
      <c r="D39" s="173">
        <v>35644</v>
      </c>
      <c r="E39" s="255">
        <v>35644</v>
      </c>
      <c r="F39" s="269"/>
      <c r="G39" s="269">
        <v>35644</v>
      </c>
      <c r="H39" s="146">
        <v>35644</v>
      </c>
      <c r="I39" s="146">
        <v>35644</v>
      </c>
      <c r="J39" s="146"/>
      <c r="K39" s="146"/>
      <c r="L39" s="146"/>
      <c r="M39" s="146"/>
      <c r="N39" s="146"/>
      <c r="O39" s="146"/>
      <c r="P39" s="146"/>
      <c r="Q39" s="146"/>
      <c r="R39" s="146"/>
      <c r="S39" s="160"/>
      <c r="T39" s="146"/>
      <c r="U39" s="147"/>
    </row>
    <row r="40" spans="1:28" s="3" customFormat="1" ht="12.75" customHeight="1" x14ac:dyDescent="0.2">
      <c r="A40" s="131">
        <v>32</v>
      </c>
      <c r="B40" s="8" t="s">
        <v>15</v>
      </c>
      <c r="C40" s="145">
        <f>SUM(C41:C45)</f>
        <v>91986</v>
      </c>
      <c r="D40" s="172">
        <f>SUM(D41:D45)</f>
        <v>91986</v>
      </c>
      <c r="E40" s="254">
        <f>SUM(E41:E45)</f>
        <v>87586</v>
      </c>
      <c r="F40" s="268">
        <f t="shared" ref="F40:U40" si="26">SUM(F41:F45)</f>
        <v>-2500</v>
      </c>
      <c r="G40" s="268">
        <f t="shared" si="26"/>
        <v>85086</v>
      </c>
      <c r="H40" s="145">
        <f t="shared" si="26"/>
        <v>76486</v>
      </c>
      <c r="I40" s="145">
        <f t="shared" si="26"/>
        <v>76486</v>
      </c>
      <c r="J40" s="145">
        <f t="shared" si="26"/>
        <v>0</v>
      </c>
      <c r="K40" s="145">
        <f t="shared" si="26"/>
        <v>0</v>
      </c>
      <c r="L40" s="145">
        <f t="shared" si="26"/>
        <v>0</v>
      </c>
      <c r="M40" s="204">
        <f t="shared" si="26"/>
        <v>15500</v>
      </c>
      <c r="N40" s="204">
        <f t="shared" si="26"/>
        <v>15500</v>
      </c>
      <c r="O40" s="204">
        <f t="shared" si="26"/>
        <v>11300</v>
      </c>
      <c r="P40" s="204">
        <f t="shared" si="26"/>
        <v>8800</v>
      </c>
      <c r="Q40" s="204">
        <f t="shared" si="26"/>
        <v>0</v>
      </c>
      <c r="R40" s="204">
        <f t="shared" si="26"/>
        <v>0</v>
      </c>
      <c r="S40" s="204">
        <f t="shared" si="26"/>
        <v>0</v>
      </c>
      <c r="T40" s="204">
        <f t="shared" si="26"/>
        <v>0</v>
      </c>
      <c r="U40" s="204">
        <f t="shared" si="26"/>
        <v>0</v>
      </c>
      <c r="AA40" s="180"/>
    </row>
    <row r="41" spans="1:28" s="3" customFormat="1" x14ac:dyDescent="0.2">
      <c r="A41" s="132">
        <v>321</v>
      </c>
      <c r="B41" s="9" t="s">
        <v>16</v>
      </c>
      <c r="C41" s="146">
        <v>26276</v>
      </c>
      <c r="D41" s="173">
        <v>28376</v>
      </c>
      <c r="E41" s="255">
        <v>24376</v>
      </c>
      <c r="F41" s="269">
        <v>-1500</v>
      </c>
      <c r="G41" s="269">
        <v>22876</v>
      </c>
      <c r="H41" s="160">
        <v>19276</v>
      </c>
      <c r="I41" s="160">
        <v>19876</v>
      </c>
      <c r="J41" s="160"/>
      <c r="K41" s="160"/>
      <c r="L41" s="160"/>
      <c r="M41" s="160">
        <v>7000</v>
      </c>
      <c r="N41" s="160">
        <v>8500</v>
      </c>
      <c r="O41" s="160">
        <v>4500</v>
      </c>
      <c r="P41" s="213">
        <v>3000</v>
      </c>
      <c r="Q41" s="160"/>
      <c r="R41" s="160"/>
      <c r="S41" s="160"/>
      <c r="T41" s="146"/>
      <c r="U41" s="147"/>
      <c r="Z41" s="178"/>
      <c r="AA41" s="180"/>
    </row>
    <row r="42" spans="1:28" s="3" customFormat="1" x14ac:dyDescent="0.2">
      <c r="A42" s="132">
        <v>322</v>
      </c>
      <c r="B42" s="9" t="s">
        <v>17</v>
      </c>
      <c r="C42" s="146">
        <v>31400</v>
      </c>
      <c r="D42" s="173">
        <v>29900</v>
      </c>
      <c r="E42" s="255">
        <v>29900</v>
      </c>
      <c r="F42" s="269"/>
      <c r="G42" s="269">
        <v>29900</v>
      </c>
      <c r="H42" s="160">
        <v>27400</v>
      </c>
      <c r="I42" s="160">
        <v>27400</v>
      </c>
      <c r="J42" s="160"/>
      <c r="K42" s="160"/>
      <c r="L42" s="160"/>
      <c r="M42" s="160">
        <v>4000</v>
      </c>
      <c r="N42" s="160">
        <v>2500</v>
      </c>
      <c r="O42" s="160">
        <v>3600</v>
      </c>
      <c r="P42" s="160">
        <v>3600</v>
      </c>
      <c r="Q42" s="160"/>
      <c r="R42" s="160"/>
      <c r="S42" s="160"/>
      <c r="T42" s="146"/>
      <c r="U42" s="147"/>
      <c r="Z42" s="179"/>
    </row>
    <row r="43" spans="1:28" s="3" customFormat="1" x14ac:dyDescent="0.2">
      <c r="A43" s="132">
        <v>323</v>
      </c>
      <c r="B43" s="9" t="s">
        <v>18</v>
      </c>
      <c r="C43" s="146">
        <v>27380</v>
      </c>
      <c r="D43" s="173">
        <v>26780</v>
      </c>
      <c r="E43" s="255">
        <v>26080</v>
      </c>
      <c r="F43" s="269">
        <v>-1000</v>
      </c>
      <c r="G43" s="269">
        <v>25080</v>
      </c>
      <c r="H43" s="160">
        <v>24380</v>
      </c>
      <c r="I43" s="160">
        <v>23780</v>
      </c>
      <c r="J43" s="160"/>
      <c r="K43" s="160"/>
      <c r="L43" s="160"/>
      <c r="M43" s="160">
        <v>3000</v>
      </c>
      <c r="N43" s="160">
        <v>3000</v>
      </c>
      <c r="O43" s="160">
        <v>2300</v>
      </c>
      <c r="P43" s="213">
        <v>1300</v>
      </c>
      <c r="Q43" s="160"/>
      <c r="R43" s="160"/>
      <c r="S43" s="160"/>
      <c r="T43" s="146"/>
      <c r="U43" s="147"/>
      <c r="AB43" s="181"/>
    </row>
    <row r="44" spans="1:28" s="3" customFormat="1" ht="15" customHeight="1" x14ac:dyDescent="0.2">
      <c r="A44" s="133">
        <v>324</v>
      </c>
      <c r="B44" s="177" t="s">
        <v>59</v>
      </c>
      <c r="C44" s="148">
        <v>1500</v>
      </c>
      <c r="D44" s="173">
        <v>1500</v>
      </c>
      <c r="E44" s="255">
        <v>900</v>
      </c>
      <c r="F44" s="269"/>
      <c r="G44" s="269">
        <v>900</v>
      </c>
      <c r="H44" s="160"/>
      <c r="I44" s="160"/>
      <c r="J44" s="160"/>
      <c r="K44" s="160"/>
      <c r="L44" s="160"/>
      <c r="M44" s="160">
        <v>1500</v>
      </c>
      <c r="N44" s="160">
        <v>1500</v>
      </c>
      <c r="O44" s="160">
        <v>900</v>
      </c>
      <c r="P44" s="160">
        <v>900</v>
      </c>
      <c r="Q44" s="146"/>
      <c r="R44" s="146"/>
      <c r="S44" s="160"/>
      <c r="T44" s="146"/>
      <c r="U44" s="147"/>
      <c r="AA44" s="182"/>
    </row>
    <row r="45" spans="1:28" s="3" customFormat="1" x14ac:dyDescent="0.2">
      <c r="A45" s="133">
        <v>329</v>
      </c>
      <c r="B45" s="123" t="s">
        <v>62</v>
      </c>
      <c r="C45" s="148">
        <v>5430</v>
      </c>
      <c r="D45" s="173">
        <v>5430</v>
      </c>
      <c r="E45" s="255">
        <v>6330</v>
      </c>
      <c r="F45" s="269"/>
      <c r="G45" s="269">
        <v>6330</v>
      </c>
      <c r="H45" s="160">
        <v>5430</v>
      </c>
      <c r="I45" s="160">
        <v>5430</v>
      </c>
      <c r="J45" s="145"/>
      <c r="K45" s="145"/>
      <c r="L45" s="145"/>
      <c r="M45" s="160"/>
      <c r="N45" s="160"/>
      <c r="O45" s="160"/>
      <c r="P45" s="146"/>
      <c r="Q45" s="145"/>
      <c r="R45" s="145"/>
      <c r="S45" s="204"/>
      <c r="T45" s="145"/>
      <c r="U45" s="149"/>
    </row>
    <row r="46" spans="1:28" x14ac:dyDescent="0.2">
      <c r="A46" s="131">
        <v>34</v>
      </c>
      <c r="B46" s="8" t="s">
        <v>19</v>
      </c>
      <c r="C46" s="145">
        <f>SUM(C47)</f>
        <v>1100</v>
      </c>
      <c r="D46" s="172">
        <f>SUM(D47)</f>
        <v>1100</v>
      </c>
      <c r="E46" s="254">
        <f>SUM(E47)</f>
        <v>1300</v>
      </c>
      <c r="F46" s="268">
        <f t="shared" ref="F46:U46" si="27">SUM(F47)</f>
        <v>0</v>
      </c>
      <c r="G46" s="268">
        <f t="shared" si="27"/>
        <v>1300</v>
      </c>
      <c r="H46" s="204">
        <f t="shared" si="27"/>
        <v>1100</v>
      </c>
      <c r="I46" s="204">
        <f t="shared" si="27"/>
        <v>1100</v>
      </c>
      <c r="J46" s="204">
        <f t="shared" si="27"/>
        <v>0</v>
      </c>
      <c r="K46" s="204">
        <f t="shared" si="27"/>
        <v>0</v>
      </c>
      <c r="L46" s="204">
        <f t="shared" si="27"/>
        <v>0</v>
      </c>
      <c r="M46" s="204">
        <f t="shared" si="27"/>
        <v>0</v>
      </c>
      <c r="N46" s="204"/>
      <c r="O46" s="204">
        <f t="shared" si="27"/>
        <v>0</v>
      </c>
      <c r="P46" s="204">
        <f t="shared" si="27"/>
        <v>0</v>
      </c>
      <c r="Q46" s="204">
        <f t="shared" si="27"/>
        <v>0</v>
      </c>
      <c r="R46" s="204">
        <f t="shared" si="27"/>
        <v>0</v>
      </c>
      <c r="S46" s="204">
        <f t="shared" si="27"/>
        <v>0</v>
      </c>
      <c r="T46" s="204">
        <f t="shared" si="27"/>
        <v>0</v>
      </c>
      <c r="U46" s="204">
        <f t="shared" si="27"/>
        <v>0</v>
      </c>
    </row>
    <row r="47" spans="1:28" x14ac:dyDescent="0.2">
      <c r="A47" s="132">
        <v>343</v>
      </c>
      <c r="B47" s="9" t="s">
        <v>20</v>
      </c>
      <c r="C47" s="146">
        <v>1100</v>
      </c>
      <c r="D47" s="173">
        <v>1100</v>
      </c>
      <c r="E47" s="255">
        <v>1300</v>
      </c>
      <c r="F47" s="269"/>
      <c r="G47" s="269">
        <v>1300</v>
      </c>
      <c r="H47" s="160">
        <v>1100</v>
      </c>
      <c r="I47" s="160">
        <v>1100</v>
      </c>
      <c r="J47" s="146"/>
      <c r="K47" s="146"/>
      <c r="L47" s="146"/>
      <c r="M47" s="146"/>
      <c r="N47" s="146"/>
      <c r="O47" s="146"/>
      <c r="P47" s="146"/>
      <c r="Q47" s="146"/>
      <c r="R47" s="146"/>
      <c r="S47" s="160"/>
      <c r="T47" s="146"/>
      <c r="U47" s="147"/>
    </row>
    <row r="48" spans="1:28" x14ac:dyDescent="0.2">
      <c r="A48" s="236" t="s">
        <v>63</v>
      </c>
      <c r="B48" s="263"/>
      <c r="C48" s="119">
        <f>SUM(C50:C52)</f>
        <v>36975</v>
      </c>
      <c r="D48" s="119">
        <f>SUM(D50:D52)</f>
        <v>36975</v>
      </c>
      <c r="E48" s="119">
        <f>SUM(E49)</f>
        <v>46175</v>
      </c>
      <c r="F48" s="119">
        <f t="shared" ref="F48" si="28">SUM(F50:F51)</f>
        <v>2500</v>
      </c>
      <c r="G48" s="119">
        <f>SUM(G49)</f>
        <v>48675</v>
      </c>
      <c r="H48" s="119">
        <f>SUM(H49)</f>
        <v>11475</v>
      </c>
      <c r="I48" s="119">
        <f t="shared" ref="I48:L48" si="29">SUM(I49)</f>
        <v>11475</v>
      </c>
      <c r="J48" s="119">
        <f t="shared" si="29"/>
        <v>0</v>
      </c>
      <c r="K48" s="119">
        <f t="shared" si="29"/>
        <v>0</v>
      </c>
      <c r="L48" s="119">
        <f t="shared" si="29"/>
        <v>0</v>
      </c>
      <c r="M48" s="119">
        <f>SUM(M50:M51)</f>
        <v>500</v>
      </c>
      <c r="N48" s="119">
        <f t="shared" ref="N48:U48" si="30">SUM(N50:N51)</f>
        <v>500</v>
      </c>
      <c r="O48" s="119">
        <f t="shared" si="30"/>
        <v>4700</v>
      </c>
      <c r="P48" s="119">
        <f t="shared" si="30"/>
        <v>7200</v>
      </c>
      <c r="Q48" s="119">
        <f t="shared" si="30"/>
        <v>25000</v>
      </c>
      <c r="R48" s="119">
        <f t="shared" si="30"/>
        <v>0</v>
      </c>
      <c r="S48" s="119">
        <f t="shared" si="30"/>
        <v>5000</v>
      </c>
      <c r="T48" s="119">
        <f t="shared" si="30"/>
        <v>0</v>
      </c>
      <c r="U48" s="119">
        <f t="shared" si="30"/>
        <v>0</v>
      </c>
    </row>
    <row r="49" spans="1:21" s="3" customFormat="1" ht="25.5" x14ac:dyDescent="0.2">
      <c r="A49" s="131">
        <v>42</v>
      </c>
      <c r="B49" s="122" t="s">
        <v>53</v>
      </c>
      <c r="C49" s="145">
        <f>SUM(C50:C52)</f>
        <v>36975</v>
      </c>
      <c r="D49" s="172">
        <f>SUM(D50:D52)</f>
        <v>36975</v>
      </c>
      <c r="E49" s="254">
        <f>SUM(E50:E52)</f>
        <v>46175</v>
      </c>
      <c r="F49" s="268"/>
      <c r="G49" s="268">
        <f>SUM(G50:G52)</f>
        <v>48675</v>
      </c>
      <c r="H49" s="145">
        <f t="shared" ref="H49:U49" si="31">SUM(H50:H52)</f>
        <v>11475</v>
      </c>
      <c r="I49" s="145">
        <f t="shared" si="31"/>
        <v>11475</v>
      </c>
      <c r="J49" s="145">
        <f t="shared" si="31"/>
        <v>0</v>
      </c>
      <c r="K49" s="145">
        <f t="shared" si="31"/>
        <v>0</v>
      </c>
      <c r="L49" s="145">
        <f t="shared" si="31"/>
        <v>0</v>
      </c>
      <c r="M49" s="204">
        <f t="shared" si="31"/>
        <v>500</v>
      </c>
      <c r="N49" s="204"/>
      <c r="O49" s="204">
        <f t="shared" si="31"/>
        <v>4700</v>
      </c>
      <c r="P49" s="145">
        <f t="shared" si="31"/>
        <v>7200</v>
      </c>
      <c r="Q49" s="145">
        <f t="shared" si="31"/>
        <v>25000</v>
      </c>
      <c r="R49" s="145">
        <f t="shared" si="31"/>
        <v>0</v>
      </c>
      <c r="S49" s="204">
        <f>SUM(S50:S52)</f>
        <v>5000</v>
      </c>
      <c r="T49" s="145">
        <f t="shared" si="31"/>
        <v>0</v>
      </c>
      <c r="U49" s="145">
        <f t="shared" si="31"/>
        <v>0</v>
      </c>
    </row>
    <row r="50" spans="1:21" x14ac:dyDescent="0.2">
      <c r="A50" s="132">
        <v>422</v>
      </c>
      <c r="B50" s="9" t="s">
        <v>54</v>
      </c>
      <c r="C50" s="146">
        <v>1100</v>
      </c>
      <c r="D50" s="173">
        <v>1100</v>
      </c>
      <c r="E50" s="255">
        <v>5300</v>
      </c>
      <c r="F50" s="269"/>
      <c r="G50" s="269">
        <v>5300</v>
      </c>
      <c r="H50" s="160">
        <v>1100</v>
      </c>
      <c r="I50" s="160">
        <v>1100</v>
      </c>
      <c r="J50" s="146"/>
      <c r="K50" s="146"/>
      <c r="L50" s="146"/>
      <c r="M50" s="160">
        <v>0</v>
      </c>
      <c r="N50" s="160"/>
      <c r="O50" s="160">
        <v>4200</v>
      </c>
      <c r="P50" s="160">
        <v>4200</v>
      </c>
      <c r="Q50" s="145"/>
      <c r="R50" s="145"/>
      <c r="S50" s="204"/>
      <c r="T50" s="145"/>
      <c r="U50" s="149"/>
    </row>
    <row r="51" spans="1:21" ht="25.5" x14ac:dyDescent="0.2">
      <c r="A51" s="132">
        <v>424</v>
      </c>
      <c r="B51" s="9" t="s">
        <v>60</v>
      </c>
      <c r="C51" s="146">
        <v>35500</v>
      </c>
      <c r="D51" s="173">
        <f>SUM(C51:C51)</f>
        <v>35500</v>
      </c>
      <c r="E51" s="255">
        <v>40500</v>
      </c>
      <c r="F51" s="269">
        <v>2500</v>
      </c>
      <c r="G51" s="269">
        <v>43000</v>
      </c>
      <c r="H51" s="146">
        <v>10000</v>
      </c>
      <c r="I51" s="146">
        <v>10000</v>
      </c>
      <c r="J51" s="146"/>
      <c r="K51" s="146"/>
      <c r="L51" s="146"/>
      <c r="M51" s="160">
        <v>500</v>
      </c>
      <c r="N51" s="160">
        <v>500</v>
      </c>
      <c r="O51" s="160">
        <v>500</v>
      </c>
      <c r="P51" s="213">
        <v>3000</v>
      </c>
      <c r="Q51" s="146">
        <v>25000</v>
      </c>
      <c r="R51" s="145"/>
      <c r="S51" s="160">
        <v>5000</v>
      </c>
      <c r="T51" s="145"/>
      <c r="U51" s="149"/>
    </row>
    <row r="52" spans="1:21" x14ac:dyDescent="0.2">
      <c r="A52" s="135">
        <v>426</v>
      </c>
      <c r="B52" s="136" t="s">
        <v>52</v>
      </c>
      <c r="C52" s="150">
        <v>375</v>
      </c>
      <c r="D52" s="175">
        <v>375</v>
      </c>
      <c r="E52" s="257">
        <v>375</v>
      </c>
      <c r="F52" s="271"/>
      <c r="G52" s="271">
        <v>375</v>
      </c>
      <c r="H52" s="150">
        <v>375</v>
      </c>
      <c r="I52" s="150">
        <v>375</v>
      </c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1"/>
    </row>
    <row r="53" spans="1:21" x14ac:dyDescent="0.2">
      <c r="A53" s="167"/>
      <c r="B53" s="124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</row>
    <row r="54" spans="1:21" x14ac:dyDescent="0.2">
      <c r="A54" s="167"/>
      <c r="B54" s="124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</row>
    <row r="55" spans="1:21" x14ac:dyDescent="0.2">
      <c r="A55" s="167"/>
      <c r="B55" s="124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</row>
    <row r="56" spans="1:21" x14ac:dyDescent="0.2">
      <c r="A56" s="167"/>
      <c r="B56" s="124"/>
      <c r="C56" s="168"/>
      <c r="D56" s="168"/>
      <c r="E56" s="168"/>
      <c r="F56" s="168" t="s">
        <v>83</v>
      </c>
      <c r="G56" s="168"/>
      <c r="H56" s="168"/>
      <c r="I56" s="168"/>
      <c r="Q56" s="168"/>
      <c r="R56" s="168"/>
      <c r="S56" s="168"/>
      <c r="T56" s="168"/>
      <c r="U56" s="168"/>
    </row>
    <row r="57" spans="1:21" x14ac:dyDescent="0.2">
      <c r="A57" s="167"/>
      <c r="B57" s="124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Q57" s="168"/>
      <c r="R57" s="168"/>
      <c r="S57" s="168"/>
      <c r="T57" s="168"/>
      <c r="U57" s="168"/>
    </row>
    <row r="58" spans="1:21" x14ac:dyDescent="0.2">
      <c r="A58" s="167"/>
      <c r="B58" s="124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</row>
    <row r="59" spans="1:21" x14ac:dyDescent="0.2">
      <c r="A59" s="167"/>
      <c r="B59" s="124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</row>
    <row r="60" spans="1:21" x14ac:dyDescent="0.2">
      <c r="A60" s="167"/>
      <c r="B60" s="124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</row>
    <row r="61" spans="1:21" x14ac:dyDescent="0.2">
      <c r="A61" s="167"/>
      <c r="B61" s="124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</row>
    <row r="62" spans="1:21" x14ac:dyDescent="0.2">
      <c r="A62" s="167"/>
      <c r="B62" s="124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</row>
    <row r="63" spans="1:21" x14ac:dyDescent="0.2">
      <c r="A63" s="167"/>
      <c r="B63" s="124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</row>
    <row r="64" spans="1:21" x14ac:dyDescent="0.2">
      <c r="A64" s="167"/>
      <c r="B64" s="124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</row>
    <row r="65" spans="1:22" x14ac:dyDescent="0.2">
      <c r="A65" s="167"/>
      <c r="B65" s="124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</row>
    <row r="66" spans="1:22" x14ac:dyDescent="0.2">
      <c r="A66" s="167"/>
      <c r="B66" s="124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</row>
    <row r="67" spans="1:22" x14ac:dyDescent="0.2">
      <c r="A67" s="167"/>
      <c r="B67" s="124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</row>
    <row r="68" spans="1:22" x14ac:dyDescent="0.2">
      <c r="A68" s="167"/>
      <c r="B68" s="124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</row>
    <row r="69" spans="1:22" x14ac:dyDescent="0.2">
      <c r="A69" s="167"/>
      <c r="B69" s="124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</row>
    <row r="70" spans="1:22" ht="57.75" x14ac:dyDescent="0.2">
      <c r="A70" s="215" t="s">
        <v>0</v>
      </c>
      <c r="B70" s="216" t="s">
        <v>1</v>
      </c>
      <c r="C70" s="215" t="s">
        <v>84</v>
      </c>
      <c r="D70" s="215"/>
      <c r="E70" s="215"/>
      <c r="F70" s="215"/>
      <c r="G70" s="215"/>
      <c r="H70" s="215" t="s">
        <v>2</v>
      </c>
      <c r="I70" s="215"/>
      <c r="J70" s="215" t="s">
        <v>3</v>
      </c>
      <c r="K70" s="215"/>
      <c r="L70" s="215"/>
      <c r="M70" s="215" t="s">
        <v>4</v>
      </c>
      <c r="N70" s="215"/>
      <c r="O70" s="215"/>
      <c r="P70" s="215"/>
      <c r="Q70" s="215" t="s">
        <v>5</v>
      </c>
      <c r="R70" s="230" t="s">
        <v>6</v>
      </c>
      <c r="S70" s="215"/>
      <c r="T70" s="261" t="s">
        <v>7</v>
      </c>
      <c r="U70" s="261" t="s">
        <v>8</v>
      </c>
      <c r="V70" s="3"/>
    </row>
    <row r="71" spans="1:22" s="3" customFormat="1" ht="25.5" customHeight="1" x14ac:dyDescent="0.2">
      <c r="A71" s="327" t="s">
        <v>55</v>
      </c>
      <c r="B71" s="32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25"/>
    </row>
    <row r="72" spans="1:22" x14ac:dyDescent="0.2">
      <c r="A72" s="329" t="s">
        <v>9</v>
      </c>
      <c r="B72" s="33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26"/>
    </row>
    <row r="73" spans="1:22" ht="25.5" x14ac:dyDescent="0.2">
      <c r="A73" s="127">
        <v>1024</v>
      </c>
      <c r="B73" s="6" t="s">
        <v>10</v>
      </c>
      <c r="C73" s="154">
        <f>SUM(C75,C87)</f>
        <v>241606.06</v>
      </c>
      <c r="D73" s="154"/>
      <c r="E73" s="154"/>
      <c r="F73" s="154"/>
      <c r="G73" s="154"/>
      <c r="H73" s="154">
        <f>SUM(H75,H87)</f>
        <v>141596</v>
      </c>
      <c r="I73" s="154"/>
      <c r="J73" s="154">
        <f>SUM(J75,J87)</f>
        <v>100010</v>
      </c>
      <c r="K73" s="154"/>
      <c r="L73" s="154"/>
      <c r="M73" s="7"/>
      <c r="N73" s="7"/>
      <c r="O73" s="7"/>
      <c r="P73" s="7"/>
      <c r="Q73" s="7"/>
      <c r="R73" s="7"/>
      <c r="S73" s="7"/>
      <c r="T73" s="7"/>
      <c r="U73" s="128"/>
    </row>
    <row r="74" spans="1:22" x14ac:dyDescent="0.2">
      <c r="A74" s="325" t="s">
        <v>51</v>
      </c>
      <c r="B74" s="326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8"/>
    </row>
    <row r="75" spans="1:22" s="3" customFormat="1" ht="12.75" customHeight="1" x14ac:dyDescent="0.2">
      <c r="A75" s="236" t="s">
        <v>64</v>
      </c>
      <c r="B75" s="118"/>
      <c r="C75" s="152">
        <f>SUM(C85,C80,C76)</f>
        <v>241206.06</v>
      </c>
      <c r="D75" s="119"/>
      <c r="E75" s="119"/>
      <c r="F75" s="119"/>
      <c r="G75" s="119"/>
      <c r="H75" s="152">
        <f>SUM(H85,H80,H76)</f>
        <v>141596</v>
      </c>
      <c r="I75" s="152"/>
      <c r="J75" s="152">
        <f>SUM(J80,J85)</f>
        <v>99610</v>
      </c>
      <c r="K75" s="152"/>
      <c r="L75" s="152"/>
      <c r="M75" s="119"/>
      <c r="N75" s="119"/>
      <c r="O75" s="119"/>
      <c r="P75" s="119"/>
      <c r="Q75" s="119"/>
      <c r="R75" s="119"/>
      <c r="S75" s="119"/>
      <c r="T75" s="119"/>
      <c r="U75" s="130"/>
    </row>
    <row r="76" spans="1:22" x14ac:dyDescent="0.2">
      <c r="A76" s="131">
        <v>31</v>
      </c>
      <c r="B76" s="8" t="s">
        <v>11</v>
      </c>
      <c r="C76" s="145">
        <f>SUM(C77:C79)</f>
        <v>129994</v>
      </c>
      <c r="D76" s="145"/>
      <c r="E76" s="145"/>
      <c r="F76" s="145"/>
      <c r="G76" s="145"/>
      <c r="H76" s="145">
        <f t="shared" ref="H76:U76" si="32">SUM(H77:H79)</f>
        <v>129994</v>
      </c>
      <c r="I76" s="145"/>
      <c r="J76" s="145">
        <f t="shared" si="32"/>
        <v>0</v>
      </c>
      <c r="K76" s="145"/>
      <c r="L76" s="145"/>
      <c r="M76" s="145">
        <f t="shared" si="32"/>
        <v>0</v>
      </c>
      <c r="N76" s="145"/>
      <c r="O76" s="145"/>
      <c r="P76" s="145"/>
      <c r="Q76" s="145">
        <f t="shared" si="32"/>
        <v>0</v>
      </c>
      <c r="R76" s="145">
        <f t="shared" si="32"/>
        <v>0</v>
      </c>
      <c r="S76" s="145"/>
      <c r="T76" s="145">
        <f t="shared" si="32"/>
        <v>0</v>
      </c>
      <c r="U76" s="145">
        <f t="shared" si="32"/>
        <v>0</v>
      </c>
    </row>
    <row r="77" spans="1:22" x14ac:dyDescent="0.2">
      <c r="A77" s="132">
        <v>311</v>
      </c>
      <c r="B77" s="9" t="s">
        <v>12</v>
      </c>
      <c r="C77" s="146">
        <v>104029</v>
      </c>
      <c r="D77" s="146"/>
      <c r="E77" s="146"/>
      <c r="F77" s="146"/>
      <c r="G77" s="146"/>
      <c r="H77" s="146">
        <v>104029</v>
      </c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7"/>
    </row>
    <row r="78" spans="1:22" x14ac:dyDescent="0.2">
      <c r="A78" s="132">
        <v>312</v>
      </c>
      <c r="B78" s="9" t="s">
        <v>13</v>
      </c>
      <c r="C78" s="146">
        <v>8800</v>
      </c>
      <c r="D78" s="146"/>
      <c r="E78" s="146"/>
      <c r="F78" s="146"/>
      <c r="G78" s="146"/>
      <c r="H78" s="146">
        <v>8800</v>
      </c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7"/>
    </row>
    <row r="79" spans="1:22" x14ac:dyDescent="0.2">
      <c r="A79" s="132">
        <v>313</v>
      </c>
      <c r="B79" s="9" t="s">
        <v>14</v>
      </c>
      <c r="C79" s="146">
        <v>17165</v>
      </c>
      <c r="D79" s="146"/>
      <c r="E79" s="146"/>
      <c r="F79" s="146"/>
      <c r="G79" s="146"/>
      <c r="H79" s="146">
        <v>17165</v>
      </c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7"/>
    </row>
    <row r="80" spans="1:22" x14ac:dyDescent="0.2">
      <c r="A80" s="131">
        <v>32</v>
      </c>
      <c r="B80" s="8" t="s">
        <v>15</v>
      </c>
      <c r="C80" s="145">
        <f>SUM(C81:C84)</f>
        <v>107210</v>
      </c>
      <c r="D80" s="145"/>
      <c r="E80" s="145"/>
      <c r="F80" s="145"/>
      <c r="G80" s="145"/>
      <c r="H80" s="145">
        <f t="shared" ref="H80:U80" si="33">SUM(H81:H84)</f>
        <v>11602</v>
      </c>
      <c r="I80" s="145"/>
      <c r="J80" s="145">
        <f t="shared" si="33"/>
        <v>95608</v>
      </c>
      <c r="K80" s="145"/>
      <c r="L80" s="145"/>
      <c r="M80" s="145">
        <f t="shared" si="33"/>
        <v>0</v>
      </c>
      <c r="N80" s="145"/>
      <c r="O80" s="145"/>
      <c r="P80" s="145"/>
      <c r="Q80" s="145">
        <f t="shared" si="33"/>
        <v>0</v>
      </c>
      <c r="R80" s="145">
        <f t="shared" si="33"/>
        <v>0</v>
      </c>
      <c r="S80" s="145"/>
      <c r="T80" s="145">
        <f t="shared" si="33"/>
        <v>0</v>
      </c>
      <c r="U80" s="145">
        <f t="shared" si="33"/>
        <v>0</v>
      </c>
    </row>
    <row r="81" spans="1:21" x14ac:dyDescent="0.2">
      <c r="A81" s="132">
        <v>321</v>
      </c>
      <c r="B81" s="9" t="s">
        <v>16</v>
      </c>
      <c r="C81" s="146">
        <v>16090</v>
      </c>
      <c r="D81" s="146"/>
      <c r="E81" s="146"/>
      <c r="F81" s="146"/>
      <c r="G81" s="146"/>
      <c r="H81" s="146">
        <v>9862</v>
      </c>
      <c r="I81" s="146"/>
      <c r="J81" s="146">
        <v>6228</v>
      </c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7"/>
    </row>
    <row r="82" spans="1:21" x14ac:dyDescent="0.2">
      <c r="A82" s="132">
        <v>322</v>
      </c>
      <c r="B82" s="9" t="s">
        <v>17</v>
      </c>
      <c r="C82" s="146">
        <v>18140</v>
      </c>
      <c r="D82" s="146"/>
      <c r="E82" s="146"/>
      <c r="F82" s="146"/>
      <c r="G82" s="146"/>
      <c r="H82" s="146">
        <v>1140</v>
      </c>
      <c r="I82" s="146"/>
      <c r="J82" s="146">
        <v>17000</v>
      </c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7"/>
    </row>
    <row r="83" spans="1:21" x14ac:dyDescent="0.2">
      <c r="A83" s="132">
        <v>323</v>
      </c>
      <c r="B83" s="9" t="s">
        <v>18</v>
      </c>
      <c r="C83" s="146">
        <v>68080</v>
      </c>
      <c r="D83" s="146"/>
      <c r="E83" s="146"/>
      <c r="F83" s="146"/>
      <c r="G83" s="146"/>
      <c r="H83" s="146">
        <v>600</v>
      </c>
      <c r="I83" s="146"/>
      <c r="J83" s="146">
        <v>67480</v>
      </c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7"/>
    </row>
    <row r="84" spans="1:21" x14ac:dyDescent="0.2">
      <c r="A84" s="133">
        <v>329</v>
      </c>
      <c r="B84" s="265" t="s">
        <v>62</v>
      </c>
      <c r="C84" s="85">
        <v>4900</v>
      </c>
      <c r="D84" s="85"/>
      <c r="E84" s="85"/>
      <c r="F84" s="85"/>
      <c r="G84" s="85"/>
      <c r="H84" s="146"/>
      <c r="I84" s="146"/>
      <c r="J84" s="146">
        <v>4900</v>
      </c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7"/>
    </row>
    <row r="85" spans="1:21" x14ac:dyDescent="0.2">
      <c r="A85" s="131">
        <v>34</v>
      </c>
      <c r="B85" s="8" t="s">
        <v>19</v>
      </c>
      <c r="C85" s="145">
        <f>SUM(C86)</f>
        <v>4002.06</v>
      </c>
      <c r="D85" s="145"/>
      <c r="E85" s="145"/>
      <c r="F85" s="145"/>
      <c r="G85" s="145"/>
      <c r="H85" s="145">
        <f t="shared" ref="H85:U85" si="34">SUM(H86)</f>
        <v>0</v>
      </c>
      <c r="I85" s="145"/>
      <c r="J85" s="145">
        <f t="shared" si="34"/>
        <v>4002</v>
      </c>
      <c r="K85" s="145"/>
      <c r="L85" s="145"/>
      <c r="M85" s="145">
        <f t="shared" si="34"/>
        <v>0</v>
      </c>
      <c r="N85" s="145"/>
      <c r="O85" s="145"/>
      <c r="P85" s="145"/>
      <c r="Q85" s="145">
        <f t="shared" si="34"/>
        <v>0</v>
      </c>
      <c r="R85" s="145">
        <f t="shared" si="34"/>
        <v>0</v>
      </c>
      <c r="S85" s="145"/>
      <c r="T85" s="145">
        <f t="shared" si="34"/>
        <v>0</v>
      </c>
      <c r="U85" s="145">
        <f t="shared" si="34"/>
        <v>0</v>
      </c>
    </row>
    <row r="86" spans="1:21" x14ac:dyDescent="0.2">
      <c r="A86" s="132">
        <v>343</v>
      </c>
      <c r="B86" s="9" t="s">
        <v>20</v>
      </c>
      <c r="C86" s="146">
        <v>4002.06</v>
      </c>
      <c r="D86" s="146"/>
      <c r="E86" s="146"/>
      <c r="F86" s="146"/>
      <c r="G86" s="146"/>
      <c r="H86" s="146"/>
      <c r="I86" s="146"/>
      <c r="J86" s="146">
        <v>4002</v>
      </c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7"/>
    </row>
    <row r="87" spans="1:21" x14ac:dyDescent="0.2">
      <c r="A87" s="236" t="s">
        <v>65</v>
      </c>
      <c r="B87" s="118"/>
      <c r="C87" s="152">
        <f>SUM(C88)</f>
        <v>400</v>
      </c>
      <c r="D87" s="152"/>
      <c r="E87" s="152"/>
      <c r="F87" s="152"/>
      <c r="G87" s="152"/>
      <c r="H87" s="152"/>
      <c r="I87" s="152"/>
      <c r="J87" s="152">
        <f>SUM(J88)</f>
        <v>400</v>
      </c>
      <c r="K87" s="152"/>
      <c r="L87" s="152"/>
      <c r="M87" s="119"/>
      <c r="N87" s="119"/>
      <c r="O87" s="119"/>
      <c r="P87" s="119"/>
      <c r="Q87" s="119"/>
      <c r="R87" s="119"/>
      <c r="S87" s="119"/>
      <c r="T87" s="119"/>
      <c r="U87" s="130"/>
    </row>
    <row r="88" spans="1:21" ht="25.5" x14ac:dyDescent="0.2">
      <c r="A88" s="131">
        <v>42</v>
      </c>
      <c r="B88" s="122" t="s">
        <v>53</v>
      </c>
      <c r="C88" s="145">
        <f>SUM(C89)</f>
        <v>400</v>
      </c>
      <c r="D88" s="145"/>
      <c r="E88" s="145"/>
      <c r="F88" s="145"/>
      <c r="G88" s="145"/>
      <c r="H88" s="145">
        <f t="shared" ref="H88:U88" si="35">SUM(H89)</f>
        <v>0</v>
      </c>
      <c r="I88" s="145"/>
      <c r="J88" s="145">
        <f t="shared" si="35"/>
        <v>400</v>
      </c>
      <c r="K88" s="145"/>
      <c r="L88" s="145"/>
      <c r="M88" s="145">
        <f t="shared" si="35"/>
        <v>0</v>
      </c>
      <c r="N88" s="145"/>
      <c r="O88" s="145"/>
      <c r="P88" s="145"/>
      <c r="Q88" s="145">
        <f t="shared" si="35"/>
        <v>0</v>
      </c>
      <c r="R88" s="145">
        <f t="shared" si="35"/>
        <v>0</v>
      </c>
      <c r="S88" s="145"/>
      <c r="T88" s="145">
        <f t="shared" si="35"/>
        <v>0</v>
      </c>
      <c r="U88" s="145">
        <f t="shared" si="35"/>
        <v>0</v>
      </c>
    </row>
    <row r="89" spans="1:21" x14ac:dyDescent="0.2">
      <c r="A89" s="132">
        <v>426</v>
      </c>
      <c r="B89" s="9" t="s">
        <v>52</v>
      </c>
      <c r="C89" s="146">
        <v>400</v>
      </c>
      <c r="D89" s="146"/>
      <c r="E89" s="146"/>
      <c r="F89" s="146"/>
      <c r="G89" s="146"/>
      <c r="H89" s="146"/>
      <c r="I89" s="146"/>
      <c r="J89" s="146">
        <v>400</v>
      </c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7"/>
    </row>
    <row r="90" spans="1:21" ht="25.5" x14ac:dyDescent="0.2">
      <c r="A90" s="127">
        <v>1026</v>
      </c>
      <c r="B90" s="6" t="s">
        <v>56</v>
      </c>
      <c r="C90" s="154">
        <f>SUM(C92,C105)</f>
        <v>409404</v>
      </c>
      <c r="D90" s="154"/>
      <c r="E90" s="154"/>
      <c r="F90" s="154"/>
      <c r="G90" s="154"/>
      <c r="H90" s="154">
        <f>SUM(H92,H105)</f>
        <v>368404</v>
      </c>
      <c r="I90" s="154"/>
      <c r="J90" s="154"/>
      <c r="K90" s="154"/>
      <c r="L90" s="154"/>
      <c r="M90" s="154">
        <f>SUM(M88:M89,M92,M105)</f>
        <v>16000</v>
      </c>
      <c r="N90" s="154"/>
      <c r="O90" s="154"/>
      <c r="P90" s="154"/>
      <c r="Q90" s="154">
        <f>SUM(Q92,Q105)</f>
        <v>25000</v>
      </c>
      <c r="R90" s="7"/>
      <c r="S90" s="7"/>
      <c r="T90" s="7"/>
      <c r="U90" s="128"/>
    </row>
    <row r="91" spans="1:21" x14ac:dyDescent="0.2">
      <c r="A91" s="325" t="s">
        <v>57</v>
      </c>
      <c r="B91" s="326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17"/>
      <c r="R91" s="217"/>
      <c r="S91" s="217"/>
      <c r="T91" s="217"/>
      <c r="U91" s="218"/>
    </row>
    <row r="92" spans="1:21" x14ac:dyDescent="0.2">
      <c r="A92" s="236" t="s">
        <v>58</v>
      </c>
      <c r="B92" s="118"/>
      <c r="C92" s="152">
        <f>SUM(C93,C97,C103)</f>
        <v>368304</v>
      </c>
      <c r="D92" s="152"/>
      <c r="E92" s="152"/>
      <c r="F92" s="152"/>
      <c r="G92" s="152"/>
      <c r="H92" s="152">
        <f>SUM(H93,H97,H103)</f>
        <v>352804</v>
      </c>
      <c r="I92" s="152"/>
      <c r="J92" s="152"/>
      <c r="K92" s="152"/>
      <c r="L92" s="152"/>
      <c r="M92" s="152">
        <f>SUM(M97,M103)</f>
        <v>15500</v>
      </c>
      <c r="N92" s="152"/>
      <c r="O92" s="152"/>
      <c r="P92" s="152"/>
      <c r="Q92" s="119"/>
      <c r="R92" s="119"/>
      <c r="S92" s="119"/>
      <c r="T92" s="119"/>
      <c r="U92" s="130"/>
    </row>
    <row r="93" spans="1:21" x14ac:dyDescent="0.2">
      <c r="A93" s="131">
        <v>31</v>
      </c>
      <c r="B93" s="8" t="s">
        <v>11</v>
      </c>
      <c r="C93" s="145">
        <f>SUM(C94:C96)</f>
        <v>272372</v>
      </c>
      <c r="D93" s="145"/>
      <c r="E93" s="145"/>
      <c r="F93" s="145"/>
      <c r="G93" s="145"/>
      <c r="H93" s="145">
        <f t="shared" ref="H93:U93" si="36">SUM(H94:H96)</f>
        <v>272372</v>
      </c>
      <c r="I93" s="145"/>
      <c r="J93" s="145">
        <f t="shared" si="36"/>
        <v>0</v>
      </c>
      <c r="K93" s="145"/>
      <c r="L93" s="145"/>
      <c r="M93" s="145">
        <f t="shared" si="36"/>
        <v>0</v>
      </c>
      <c r="N93" s="145"/>
      <c r="O93" s="145"/>
      <c r="P93" s="145"/>
      <c r="Q93" s="145">
        <f t="shared" si="36"/>
        <v>0</v>
      </c>
      <c r="R93" s="145">
        <f t="shared" si="36"/>
        <v>0</v>
      </c>
      <c r="S93" s="145"/>
      <c r="T93" s="145">
        <f t="shared" si="36"/>
        <v>0</v>
      </c>
      <c r="U93" s="145">
        <f t="shared" si="36"/>
        <v>0</v>
      </c>
    </row>
    <row r="94" spans="1:21" x14ac:dyDescent="0.2">
      <c r="A94" s="132">
        <v>311</v>
      </c>
      <c r="B94" s="9" t="s">
        <v>12</v>
      </c>
      <c r="C94" s="146">
        <v>216972</v>
      </c>
      <c r="D94" s="146"/>
      <c r="E94" s="146"/>
      <c r="F94" s="146"/>
      <c r="G94" s="146"/>
      <c r="H94" s="146">
        <v>216972</v>
      </c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7"/>
    </row>
    <row r="95" spans="1:21" x14ac:dyDescent="0.2">
      <c r="A95" s="132">
        <v>312</v>
      </c>
      <c r="B95" s="9" t="s">
        <v>13</v>
      </c>
      <c r="C95" s="146">
        <v>19600</v>
      </c>
      <c r="D95" s="146"/>
      <c r="E95" s="146"/>
      <c r="F95" s="146"/>
      <c r="G95" s="146"/>
      <c r="H95" s="146">
        <v>19600</v>
      </c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7"/>
    </row>
    <row r="96" spans="1:21" x14ac:dyDescent="0.2">
      <c r="A96" s="132">
        <v>313</v>
      </c>
      <c r="B96" s="9" t="s">
        <v>14</v>
      </c>
      <c r="C96" s="146">
        <v>35800</v>
      </c>
      <c r="D96" s="146"/>
      <c r="E96" s="146"/>
      <c r="F96" s="146"/>
      <c r="G96" s="146"/>
      <c r="H96" s="146">
        <v>35800</v>
      </c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7"/>
    </row>
    <row r="97" spans="1:21" x14ac:dyDescent="0.2">
      <c r="A97" s="131">
        <v>32</v>
      </c>
      <c r="B97" s="8" t="s">
        <v>15</v>
      </c>
      <c r="C97" s="145">
        <f>SUM(C98:C102)</f>
        <v>94730</v>
      </c>
      <c r="D97" s="145"/>
      <c r="E97" s="145"/>
      <c r="F97" s="145"/>
      <c r="G97" s="145"/>
      <c r="H97" s="145">
        <f>SUM(H98:H102)</f>
        <v>79230</v>
      </c>
      <c r="I97" s="145"/>
      <c r="J97" s="145">
        <f t="shared" ref="J97:U97" si="37">SUM(J98:J102)</f>
        <v>0</v>
      </c>
      <c r="K97" s="145"/>
      <c r="L97" s="145"/>
      <c r="M97" s="145">
        <f t="shared" si="37"/>
        <v>15500</v>
      </c>
      <c r="N97" s="145"/>
      <c r="O97" s="145"/>
      <c r="P97" s="145"/>
      <c r="Q97" s="145">
        <f t="shared" si="37"/>
        <v>0</v>
      </c>
      <c r="R97" s="145">
        <f t="shared" si="37"/>
        <v>0</v>
      </c>
      <c r="S97" s="145"/>
      <c r="T97" s="145">
        <f t="shared" si="37"/>
        <v>0</v>
      </c>
      <c r="U97" s="145">
        <f t="shared" si="37"/>
        <v>0</v>
      </c>
    </row>
    <row r="98" spans="1:21" x14ac:dyDescent="0.2">
      <c r="A98" s="132">
        <v>321</v>
      </c>
      <c r="B98" s="9" t="s">
        <v>16</v>
      </c>
      <c r="C98" s="146">
        <v>26276</v>
      </c>
      <c r="D98" s="146"/>
      <c r="E98" s="146"/>
      <c r="F98" s="146"/>
      <c r="G98" s="146"/>
      <c r="H98" s="146">
        <v>21276</v>
      </c>
      <c r="I98" s="146"/>
      <c r="J98" s="146"/>
      <c r="K98" s="146"/>
      <c r="L98" s="146"/>
      <c r="M98" s="146">
        <v>5000</v>
      </c>
      <c r="N98" s="146"/>
      <c r="O98" s="146"/>
      <c r="P98" s="146"/>
      <c r="Q98" s="146"/>
      <c r="R98" s="146"/>
      <c r="S98" s="146"/>
      <c r="T98" s="146"/>
      <c r="U98" s="147"/>
    </row>
    <row r="99" spans="1:21" x14ac:dyDescent="0.2">
      <c r="A99" s="132">
        <v>322</v>
      </c>
      <c r="B99" s="9" t="s">
        <v>17</v>
      </c>
      <c r="C99" s="146">
        <v>31644</v>
      </c>
      <c r="D99" s="146"/>
      <c r="E99" s="146"/>
      <c r="F99" s="146"/>
      <c r="G99" s="146"/>
      <c r="H99" s="146">
        <v>27644</v>
      </c>
      <c r="I99" s="146"/>
      <c r="J99" s="146"/>
      <c r="K99" s="146"/>
      <c r="L99" s="146"/>
      <c r="M99" s="146">
        <v>4000</v>
      </c>
      <c r="N99" s="146"/>
      <c r="O99" s="146"/>
      <c r="P99" s="146"/>
      <c r="Q99" s="146"/>
      <c r="R99" s="146"/>
      <c r="S99" s="146"/>
      <c r="T99" s="146"/>
      <c r="U99" s="147"/>
    </row>
    <row r="100" spans="1:21" x14ac:dyDescent="0.2">
      <c r="A100" s="132">
        <v>323</v>
      </c>
      <c r="B100" s="9" t="s">
        <v>18</v>
      </c>
      <c r="C100" s="146">
        <v>29880</v>
      </c>
      <c r="D100" s="146"/>
      <c r="E100" s="146"/>
      <c r="F100" s="146"/>
      <c r="G100" s="146"/>
      <c r="H100" s="146">
        <v>26880</v>
      </c>
      <c r="I100" s="146"/>
      <c r="J100" s="146"/>
      <c r="K100" s="146"/>
      <c r="L100" s="146"/>
      <c r="M100" s="146">
        <v>3000</v>
      </c>
      <c r="N100" s="146"/>
      <c r="O100" s="146"/>
      <c r="P100" s="146"/>
      <c r="Q100" s="146"/>
      <c r="R100" s="146"/>
      <c r="S100" s="146"/>
      <c r="T100" s="146"/>
      <c r="U100" s="147"/>
    </row>
    <row r="101" spans="1:21" ht="25.5" customHeight="1" x14ac:dyDescent="0.2">
      <c r="A101" s="133">
        <v>324</v>
      </c>
      <c r="B101" s="12" t="s">
        <v>59</v>
      </c>
      <c r="C101" s="85">
        <v>1500</v>
      </c>
      <c r="D101" s="85"/>
      <c r="E101" s="85"/>
      <c r="F101" s="85"/>
      <c r="G101" s="85"/>
      <c r="H101" s="146"/>
      <c r="I101" s="146"/>
      <c r="J101" s="146"/>
      <c r="K101" s="146"/>
      <c r="L101" s="146"/>
      <c r="M101" s="146">
        <v>1500</v>
      </c>
      <c r="N101" s="146"/>
      <c r="O101" s="146"/>
      <c r="P101" s="146"/>
      <c r="Q101" s="146"/>
      <c r="R101" s="146"/>
      <c r="S101" s="146"/>
      <c r="T101" s="146"/>
      <c r="U101" s="147"/>
    </row>
    <row r="102" spans="1:21" x14ac:dyDescent="0.2">
      <c r="A102" s="133">
        <v>329</v>
      </c>
      <c r="B102" s="265" t="s">
        <v>62</v>
      </c>
      <c r="C102" s="85">
        <v>5430</v>
      </c>
      <c r="D102" s="85"/>
      <c r="E102" s="85"/>
      <c r="F102" s="85"/>
      <c r="G102" s="85"/>
      <c r="H102" s="146">
        <v>3430</v>
      </c>
      <c r="I102" s="146"/>
      <c r="J102" s="146"/>
      <c r="K102" s="146"/>
      <c r="L102" s="146"/>
      <c r="M102" s="146">
        <v>2000</v>
      </c>
      <c r="N102" s="146"/>
      <c r="O102" s="146"/>
      <c r="P102" s="146"/>
      <c r="Q102" s="146"/>
      <c r="R102" s="146"/>
      <c r="S102" s="146"/>
      <c r="T102" s="146"/>
      <c r="U102" s="147"/>
    </row>
    <row r="103" spans="1:21" x14ac:dyDescent="0.2">
      <c r="A103" s="131">
        <v>34</v>
      </c>
      <c r="B103" s="8" t="s">
        <v>19</v>
      </c>
      <c r="C103" s="145">
        <f>SUM(C104)</f>
        <v>1202</v>
      </c>
      <c r="D103" s="145"/>
      <c r="E103" s="145"/>
      <c r="F103" s="145"/>
      <c r="G103" s="145"/>
      <c r="H103" s="145">
        <f t="shared" ref="H103:U103" si="38">SUM(H104)</f>
        <v>1202</v>
      </c>
      <c r="I103" s="145"/>
      <c r="J103" s="145">
        <f t="shared" si="38"/>
        <v>0</v>
      </c>
      <c r="K103" s="145"/>
      <c r="L103" s="145"/>
      <c r="M103" s="145">
        <f t="shared" si="38"/>
        <v>0</v>
      </c>
      <c r="N103" s="145"/>
      <c r="O103" s="145"/>
      <c r="P103" s="145"/>
      <c r="Q103" s="145">
        <f t="shared" si="38"/>
        <v>0</v>
      </c>
      <c r="R103" s="145">
        <f t="shared" si="38"/>
        <v>0</v>
      </c>
      <c r="S103" s="145"/>
      <c r="T103" s="145">
        <f t="shared" si="38"/>
        <v>0</v>
      </c>
      <c r="U103" s="145">
        <f t="shared" si="38"/>
        <v>0</v>
      </c>
    </row>
    <row r="104" spans="1:21" x14ac:dyDescent="0.2">
      <c r="A104" s="132">
        <v>343</v>
      </c>
      <c r="B104" s="9" t="s">
        <v>20</v>
      </c>
      <c r="C104" s="146">
        <v>1202</v>
      </c>
      <c r="D104" s="146"/>
      <c r="E104" s="146"/>
      <c r="F104" s="146"/>
      <c r="G104" s="146"/>
      <c r="H104" s="146">
        <v>1202</v>
      </c>
      <c r="I104" s="146"/>
      <c r="J104" s="146"/>
      <c r="K104" s="146"/>
      <c r="L104" s="146"/>
      <c r="M104" s="146">
        <v>0</v>
      </c>
      <c r="N104" s="146"/>
      <c r="O104" s="146"/>
      <c r="P104" s="146"/>
      <c r="Q104" s="146"/>
      <c r="R104" s="146"/>
      <c r="S104" s="146"/>
      <c r="T104" s="146"/>
      <c r="U104" s="147"/>
    </row>
    <row r="105" spans="1:21" x14ac:dyDescent="0.2">
      <c r="A105" s="236" t="s">
        <v>63</v>
      </c>
      <c r="B105" s="118"/>
      <c r="C105" s="152">
        <f>SUM(C106)</f>
        <v>41100</v>
      </c>
      <c r="D105" s="152"/>
      <c r="E105" s="152"/>
      <c r="F105" s="152"/>
      <c r="G105" s="152"/>
      <c r="H105" s="152">
        <f>SUM(H106)</f>
        <v>15600</v>
      </c>
      <c r="I105" s="152"/>
      <c r="J105" s="152"/>
      <c r="K105" s="152"/>
      <c r="L105" s="152"/>
      <c r="M105" s="152">
        <f>SUM(M106)</f>
        <v>500</v>
      </c>
      <c r="N105" s="152"/>
      <c r="O105" s="152"/>
      <c r="P105" s="152"/>
      <c r="Q105" s="152">
        <f>SUM(Q106)</f>
        <v>25000</v>
      </c>
      <c r="R105" s="119"/>
      <c r="S105" s="119"/>
      <c r="T105" s="119"/>
      <c r="U105" s="130"/>
    </row>
    <row r="106" spans="1:21" ht="25.5" x14ac:dyDescent="0.2">
      <c r="A106" s="131">
        <v>42</v>
      </c>
      <c r="B106" s="122" t="s">
        <v>53</v>
      </c>
      <c r="C106" s="145">
        <f>SUM(C107:C109)</f>
        <v>41100</v>
      </c>
      <c r="D106" s="145"/>
      <c r="E106" s="145"/>
      <c r="F106" s="145"/>
      <c r="G106" s="145"/>
      <c r="H106" s="145">
        <f t="shared" ref="H106:U106" si="39">SUM(H107:H109)</f>
        <v>15600</v>
      </c>
      <c r="I106" s="145"/>
      <c r="J106" s="145">
        <f t="shared" si="39"/>
        <v>0</v>
      </c>
      <c r="K106" s="145"/>
      <c r="L106" s="145"/>
      <c r="M106" s="145">
        <f t="shared" si="39"/>
        <v>500</v>
      </c>
      <c r="N106" s="145"/>
      <c r="O106" s="145"/>
      <c r="P106" s="145"/>
      <c r="Q106" s="145">
        <f t="shared" si="39"/>
        <v>25000</v>
      </c>
      <c r="R106" s="145">
        <f t="shared" si="39"/>
        <v>0</v>
      </c>
      <c r="S106" s="145"/>
      <c r="T106" s="145">
        <f t="shared" si="39"/>
        <v>0</v>
      </c>
      <c r="U106" s="145">
        <f t="shared" si="39"/>
        <v>0</v>
      </c>
    </row>
    <row r="107" spans="1:21" x14ac:dyDescent="0.2">
      <c r="A107" s="132">
        <v>422</v>
      </c>
      <c r="B107" s="9" t="s">
        <v>54</v>
      </c>
      <c r="C107" s="146">
        <v>5200</v>
      </c>
      <c r="D107" s="146"/>
      <c r="E107" s="146"/>
      <c r="F107" s="146"/>
      <c r="G107" s="146"/>
      <c r="H107" s="146">
        <v>5200</v>
      </c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7"/>
    </row>
    <row r="108" spans="1:21" ht="25.5" x14ac:dyDescent="0.2">
      <c r="A108" s="219">
        <v>424</v>
      </c>
      <c r="B108" s="220" t="s">
        <v>60</v>
      </c>
      <c r="C108" s="221">
        <v>35500</v>
      </c>
      <c r="D108" s="221"/>
      <c r="E108" s="221"/>
      <c r="F108" s="221"/>
      <c r="G108" s="221"/>
      <c r="H108" s="221">
        <v>10000</v>
      </c>
      <c r="I108" s="221"/>
      <c r="J108" s="221"/>
      <c r="K108" s="221"/>
      <c r="L108" s="221"/>
      <c r="M108" s="221">
        <v>500</v>
      </c>
      <c r="N108" s="221"/>
      <c r="O108" s="221"/>
      <c r="P108" s="221"/>
      <c r="Q108" s="221">
        <v>25000</v>
      </c>
      <c r="R108" s="221"/>
      <c r="S108" s="221"/>
      <c r="T108" s="221"/>
      <c r="U108" s="222"/>
    </row>
    <row r="109" spans="1:21" x14ac:dyDescent="0.2">
      <c r="A109" s="219">
        <v>426</v>
      </c>
      <c r="B109" s="220" t="s">
        <v>52</v>
      </c>
      <c r="C109" s="221">
        <v>400</v>
      </c>
      <c r="D109" s="221"/>
      <c r="E109" s="221"/>
      <c r="F109" s="221"/>
      <c r="G109" s="221"/>
      <c r="H109" s="221">
        <v>400</v>
      </c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2"/>
    </row>
    <row r="110" spans="1:21" x14ac:dyDescent="0.2">
      <c r="A110" s="10"/>
      <c r="B110" s="12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1:21" x14ac:dyDescent="0.2">
      <c r="A111" s="14"/>
      <c r="B111" s="12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</row>
    <row r="112" spans="1:21" ht="57.75" x14ac:dyDescent="0.2">
      <c r="A112" s="231" t="s">
        <v>0</v>
      </c>
      <c r="B112" s="232" t="s">
        <v>1</v>
      </c>
      <c r="C112" s="231" t="s">
        <v>61</v>
      </c>
      <c r="D112" s="231"/>
      <c r="E112" s="231"/>
      <c r="F112" s="231"/>
      <c r="G112" s="231"/>
      <c r="H112" s="231" t="s">
        <v>2</v>
      </c>
      <c r="I112" s="231"/>
      <c r="J112" s="231" t="s">
        <v>3</v>
      </c>
      <c r="K112" s="231"/>
      <c r="L112" s="231"/>
      <c r="M112" s="231" t="s">
        <v>4</v>
      </c>
      <c r="N112" s="231"/>
      <c r="O112" s="231"/>
      <c r="P112" s="231"/>
      <c r="Q112" s="231" t="s">
        <v>5</v>
      </c>
      <c r="R112" s="233" t="s">
        <v>6</v>
      </c>
      <c r="S112" s="231"/>
      <c r="T112" s="262" t="s">
        <v>7</v>
      </c>
      <c r="U112" s="262" t="s">
        <v>8</v>
      </c>
    </row>
    <row r="113" spans="1:21" ht="27" customHeight="1" x14ac:dyDescent="0.2">
      <c r="A113" s="327" t="s">
        <v>55</v>
      </c>
      <c r="B113" s="32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125"/>
    </row>
    <row r="114" spans="1:21" x14ac:dyDescent="0.2">
      <c r="A114" s="329" t="s">
        <v>9</v>
      </c>
      <c r="B114" s="330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26"/>
    </row>
    <row r="115" spans="1:21" ht="25.5" x14ac:dyDescent="0.2">
      <c r="A115" s="127">
        <v>1024</v>
      </c>
      <c r="B115" s="6" t="s">
        <v>10</v>
      </c>
      <c r="C115" s="154">
        <f>SUM(C117,C129)</f>
        <v>241156</v>
      </c>
      <c r="D115" s="154"/>
      <c r="E115" s="154"/>
      <c r="F115" s="154"/>
      <c r="G115" s="154"/>
      <c r="H115" s="154">
        <f>SUM(H117,H129)</f>
        <v>141146</v>
      </c>
      <c r="I115" s="154"/>
      <c r="J115" s="154">
        <f>SUM(J117,J129)</f>
        <v>100010</v>
      </c>
      <c r="K115" s="154"/>
      <c r="L115" s="154"/>
      <c r="M115" s="154"/>
      <c r="N115" s="154"/>
      <c r="O115" s="154"/>
      <c r="P115" s="154"/>
      <c r="Q115" s="154"/>
      <c r="R115" s="154"/>
      <c r="S115" s="7"/>
      <c r="T115" s="7"/>
      <c r="U115" s="128"/>
    </row>
    <row r="116" spans="1:21" x14ac:dyDescent="0.2">
      <c r="A116" s="325" t="s">
        <v>51</v>
      </c>
      <c r="B116" s="326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8"/>
    </row>
    <row r="117" spans="1:21" s="3" customFormat="1" ht="12.75" customHeight="1" x14ac:dyDescent="0.2">
      <c r="A117" s="236" t="s">
        <v>64</v>
      </c>
      <c r="B117" s="118"/>
      <c r="C117" s="152">
        <f>SUM(C118,C122,C127)</f>
        <v>240756</v>
      </c>
      <c r="D117" s="152"/>
      <c r="E117" s="152"/>
      <c r="F117" s="152"/>
      <c r="G117" s="152"/>
      <c r="H117" s="152">
        <f>SUM(H118,H122,H127)</f>
        <v>141146</v>
      </c>
      <c r="I117" s="152"/>
      <c r="J117" s="152">
        <f>SUM(J122,J127)</f>
        <v>99610</v>
      </c>
      <c r="K117" s="152"/>
      <c r="L117" s="152"/>
      <c r="M117" s="152"/>
      <c r="N117" s="152"/>
      <c r="O117" s="152"/>
      <c r="P117" s="152"/>
      <c r="Q117" s="152"/>
      <c r="R117" s="119"/>
      <c r="S117" s="119"/>
      <c r="T117" s="119"/>
      <c r="U117" s="130"/>
    </row>
    <row r="118" spans="1:21" x14ac:dyDescent="0.2">
      <c r="A118" s="131">
        <v>31</v>
      </c>
      <c r="B118" s="8" t="s">
        <v>11</v>
      </c>
      <c r="C118" s="145">
        <f>SUM(C119:C121)</f>
        <v>130544</v>
      </c>
      <c r="D118" s="145"/>
      <c r="E118" s="145"/>
      <c r="F118" s="145"/>
      <c r="G118" s="145"/>
      <c r="H118" s="145">
        <f t="shared" ref="H118:U118" si="40">SUM(H119:H121)</f>
        <v>130544</v>
      </c>
      <c r="I118" s="145"/>
      <c r="J118" s="145">
        <f t="shared" si="40"/>
        <v>0</v>
      </c>
      <c r="K118" s="145"/>
      <c r="L118" s="145"/>
      <c r="M118" s="145">
        <f t="shared" si="40"/>
        <v>0</v>
      </c>
      <c r="N118" s="145"/>
      <c r="O118" s="145"/>
      <c r="P118" s="145"/>
      <c r="Q118" s="145">
        <f t="shared" si="40"/>
        <v>0</v>
      </c>
      <c r="R118" s="145">
        <f t="shared" si="40"/>
        <v>0</v>
      </c>
      <c r="S118" s="145"/>
      <c r="T118" s="145">
        <f t="shared" si="40"/>
        <v>0</v>
      </c>
      <c r="U118" s="145">
        <f t="shared" si="40"/>
        <v>0</v>
      </c>
    </row>
    <row r="119" spans="1:21" x14ac:dyDescent="0.2">
      <c r="A119" s="132">
        <v>311</v>
      </c>
      <c r="B119" s="9" t="s">
        <v>12</v>
      </c>
      <c r="C119" s="146">
        <v>104502</v>
      </c>
      <c r="D119" s="146"/>
      <c r="E119" s="146"/>
      <c r="F119" s="146"/>
      <c r="G119" s="146"/>
      <c r="H119" s="146">
        <v>104502</v>
      </c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7"/>
    </row>
    <row r="120" spans="1:21" x14ac:dyDescent="0.2">
      <c r="A120" s="132">
        <v>312</v>
      </c>
      <c r="B120" s="9" t="s">
        <v>13</v>
      </c>
      <c r="C120" s="146">
        <v>8800</v>
      </c>
      <c r="D120" s="146"/>
      <c r="E120" s="146"/>
      <c r="F120" s="146"/>
      <c r="G120" s="146"/>
      <c r="H120" s="146">
        <v>8800</v>
      </c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7"/>
    </row>
    <row r="121" spans="1:21" x14ac:dyDescent="0.2">
      <c r="A121" s="132">
        <v>313</v>
      </c>
      <c r="B121" s="9" t="s">
        <v>14</v>
      </c>
      <c r="C121" s="146">
        <v>17242</v>
      </c>
      <c r="D121" s="146"/>
      <c r="E121" s="146"/>
      <c r="F121" s="146"/>
      <c r="G121" s="146"/>
      <c r="H121" s="146">
        <v>17242</v>
      </c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7"/>
    </row>
    <row r="122" spans="1:21" x14ac:dyDescent="0.2">
      <c r="A122" s="131">
        <v>32</v>
      </c>
      <c r="B122" s="8" t="s">
        <v>15</v>
      </c>
      <c r="C122" s="145">
        <f>SUM(C123:C126)</f>
        <v>106210</v>
      </c>
      <c r="D122" s="145"/>
      <c r="E122" s="145"/>
      <c r="F122" s="145"/>
      <c r="G122" s="145"/>
      <c r="H122" s="145">
        <f t="shared" ref="H122:U122" si="41">SUM(H123:H126)</f>
        <v>10602</v>
      </c>
      <c r="I122" s="145"/>
      <c r="J122" s="145">
        <f t="shared" si="41"/>
        <v>95608</v>
      </c>
      <c r="K122" s="145"/>
      <c r="L122" s="145"/>
      <c r="M122" s="145">
        <f t="shared" si="41"/>
        <v>0</v>
      </c>
      <c r="N122" s="145"/>
      <c r="O122" s="145"/>
      <c r="P122" s="145"/>
      <c r="Q122" s="145">
        <f t="shared" si="41"/>
        <v>0</v>
      </c>
      <c r="R122" s="145">
        <f t="shared" si="41"/>
        <v>0</v>
      </c>
      <c r="S122" s="145"/>
      <c r="T122" s="145">
        <f t="shared" si="41"/>
        <v>0</v>
      </c>
      <c r="U122" s="145">
        <f t="shared" si="41"/>
        <v>0</v>
      </c>
    </row>
    <row r="123" spans="1:21" x14ac:dyDescent="0.2">
      <c r="A123" s="132">
        <v>321</v>
      </c>
      <c r="B123" s="9" t="s">
        <v>16</v>
      </c>
      <c r="C123" s="146">
        <v>16090</v>
      </c>
      <c r="D123" s="146"/>
      <c r="E123" s="146"/>
      <c r="F123" s="146"/>
      <c r="G123" s="146"/>
      <c r="H123" s="146">
        <v>10602</v>
      </c>
      <c r="I123" s="146"/>
      <c r="J123" s="146">
        <v>5488</v>
      </c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7"/>
    </row>
    <row r="124" spans="1:21" x14ac:dyDescent="0.2">
      <c r="A124" s="132">
        <v>322</v>
      </c>
      <c r="B124" s="9" t="s">
        <v>17</v>
      </c>
      <c r="C124" s="146">
        <v>17140</v>
      </c>
      <c r="D124" s="146"/>
      <c r="E124" s="146"/>
      <c r="F124" s="146"/>
      <c r="G124" s="146"/>
      <c r="H124" s="146"/>
      <c r="I124" s="146"/>
      <c r="J124" s="146">
        <v>17140</v>
      </c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7"/>
    </row>
    <row r="125" spans="1:21" x14ac:dyDescent="0.2">
      <c r="A125" s="132">
        <v>323</v>
      </c>
      <c r="B125" s="9" t="s">
        <v>18</v>
      </c>
      <c r="C125" s="146">
        <v>68080</v>
      </c>
      <c r="D125" s="146"/>
      <c r="E125" s="146"/>
      <c r="F125" s="146"/>
      <c r="G125" s="146"/>
      <c r="H125" s="146"/>
      <c r="I125" s="146"/>
      <c r="J125" s="146">
        <v>68080</v>
      </c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7"/>
    </row>
    <row r="126" spans="1:21" x14ac:dyDescent="0.2">
      <c r="A126" s="133">
        <v>329</v>
      </c>
      <c r="B126" s="265" t="s">
        <v>62</v>
      </c>
      <c r="C126" s="85">
        <v>4900</v>
      </c>
      <c r="D126" s="85"/>
      <c r="E126" s="85"/>
      <c r="F126" s="85"/>
      <c r="G126" s="85"/>
      <c r="H126" s="146"/>
      <c r="I126" s="146"/>
      <c r="J126" s="146">
        <v>4900</v>
      </c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7"/>
    </row>
    <row r="127" spans="1:21" x14ac:dyDescent="0.2">
      <c r="A127" s="131">
        <v>34</v>
      </c>
      <c r="B127" s="8" t="s">
        <v>19</v>
      </c>
      <c r="C127" s="145">
        <f>SUM(C128)</f>
        <v>4002</v>
      </c>
      <c r="D127" s="145"/>
      <c r="E127" s="145"/>
      <c r="F127" s="145"/>
      <c r="G127" s="145"/>
      <c r="H127" s="145">
        <f t="shared" ref="H127:U127" si="42">SUM(H128)</f>
        <v>0</v>
      </c>
      <c r="I127" s="145"/>
      <c r="J127" s="145">
        <f t="shared" si="42"/>
        <v>4002</v>
      </c>
      <c r="K127" s="145"/>
      <c r="L127" s="145"/>
      <c r="M127" s="145">
        <f t="shared" si="42"/>
        <v>0</v>
      </c>
      <c r="N127" s="145"/>
      <c r="O127" s="145"/>
      <c r="P127" s="145"/>
      <c r="Q127" s="145">
        <f t="shared" si="42"/>
        <v>0</v>
      </c>
      <c r="R127" s="145">
        <f t="shared" si="42"/>
        <v>0</v>
      </c>
      <c r="S127" s="145"/>
      <c r="T127" s="145">
        <f t="shared" si="42"/>
        <v>0</v>
      </c>
      <c r="U127" s="145">
        <f t="shared" si="42"/>
        <v>0</v>
      </c>
    </row>
    <row r="128" spans="1:21" x14ac:dyDescent="0.2">
      <c r="A128" s="132">
        <v>343</v>
      </c>
      <c r="B128" s="9" t="s">
        <v>20</v>
      </c>
      <c r="C128" s="146">
        <v>4002</v>
      </c>
      <c r="D128" s="146"/>
      <c r="E128" s="146"/>
      <c r="F128" s="146"/>
      <c r="G128" s="146"/>
      <c r="H128" s="146"/>
      <c r="I128" s="146"/>
      <c r="J128" s="146">
        <v>4002</v>
      </c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7"/>
    </row>
    <row r="129" spans="1:21" x14ac:dyDescent="0.2">
      <c r="A129" s="236" t="s">
        <v>65</v>
      </c>
      <c r="B129" s="118"/>
      <c r="C129" s="152">
        <f>SUM(C130)</f>
        <v>400</v>
      </c>
      <c r="D129" s="152"/>
      <c r="E129" s="152"/>
      <c r="F129" s="152"/>
      <c r="G129" s="152"/>
      <c r="H129" s="152">
        <f>SUM(H127:H128,H130)</f>
        <v>0</v>
      </c>
      <c r="I129" s="152"/>
      <c r="J129" s="152">
        <f>SUM(J130)</f>
        <v>400</v>
      </c>
      <c r="K129" s="152"/>
      <c r="L129" s="152"/>
      <c r="M129" s="152"/>
      <c r="N129" s="152"/>
      <c r="O129" s="152"/>
      <c r="P129" s="152"/>
      <c r="Q129" s="152"/>
      <c r="R129" s="119"/>
      <c r="S129" s="119"/>
      <c r="T129" s="119"/>
      <c r="U129" s="130"/>
    </row>
    <row r="130" spans="1:21" ht="25.5" x14ac:dyDescent="0.2">
      <c r="A130" s="131">
        <v>42</v>
      </c>
      <c r="B130" s="122" t="s">
        <v>53</v>
      </c>
      <c r="C130" s="145">
        <f>SUM(C131)</f>
        <v>400</v>
      </c>
      <c r="D130" s="145"/>
      <c r="E130" s="145"/>
      <c r="F130" s="145"/>
      <c r="G130" s="145"/>
      <c r="H130" s="145">
        <f t="shared" ref="H130:U130" si="43">SUM(H131)</f>
        <v>0</v>
      </c>
      <c r="I130" s="145"/>
      <c r="J130" s="145">
        <v>400</v>
      </c>
      <c r="K130" s="145"/>
      <c r="L130" s="145"/>
      <c r="M130" s="145">
        <f t="shared" si="43"/>
        <v>0</v>
      </c>
      <c r="N130" s="145"/>
      <c r="O130" s="145"/>
      <c r="P130" s="145"/>
      <c r="Q130" s="145">
        <f t="shared" si="43"/>
        <v>0</v>
      </c>
      <c r="R130" s="145">
        <f t="shared" si="43"/>
        <v>0</v>
      </c>
      <c r="S130" s="145"/>
      <c r="T130" s="145">
        <f t="shared" si="43"/>
        <v>0</v>
      </c>
      <c r="U130" s="145">
        <f t="shared" si="43"/>
        <v>0</v>
      </c>
    </row>
    <row r="131" spans="1:21" x14ac:dyDescent="0.2">
      <c r="A131" s="132">
        <v>426</v>
      </c>
      <c r="B131" s="9" t="s">
        <v>52</v>
      </c>
      <c r="C131" s="146">
        <v>400</v>
      </c>
      <c r="D131" s="146"/>
      <c r="E131" s="146"/>
      <c r="F131" s="146"/>
      <c r="G131" s="146"/>
      <c r="H131" s="146"/>
      <c r="I131" s="146"/>
      <c r="J131" s="146">
        <v>400</v>
      </c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7"/>
    </row>
    <row r="132" spans="1:21" ht="25.5" x14ac:dyDescent="0.2">
      <c r="A132" s="127">
        <v>1026</v>
      </c>
      <c r="B132" s="6" t="s">
        <v>56</v>
      </c>
      <c r="C132" s="154">
        <f>SUM(C134,C147)</f>
        <v>409854</v>
      </c>
      <c r="D132" s="154"/>
      <c r="E132" s="154"/>
      <c r="F132" s="154"/>
      <c r="G132" s="154"/>
      <c r="H132" s="154">
        <f>SUM(H134,H147)</f>
        <v>368854</v>
      </c>
      <c r="I132" s="154"/>
      <c r="J132" s="154"/>
      <c r="K132" s="154"/>
      <c r="L132" s="154"/>
      <c r="M132" s="154">
        <f>SUM(M134,M147)</f>
        <v>16000</v>
      </c>
      <c r="N132" s="154"/>
      <c r="O132" s="154"/>
      <c r="P132" s="154"/>
      <c r="Q132" s="154">
        <f>SUM(Q134,Q147)</f>
        <v>25000</v>
      </c>
      <c r="R132" s="154"/>
      <c r="S132" s="154"/>
      <c r="T132" s="154"/>
      <c r="U132" s="155"/>
    </row>
    <row r="133" spans="1:21" x14ac:dyDescent="0.2">
      <c r="A133" s="325" t="s">
        <v>57</v>
      </c>
      <c r="B133" s="326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223"/>
      <c r="U133" s="224"/>
    </row>
    <row r="134" spans="1:21" x14ac:dyDescent="0.2">
      <c r="A134" s="236" t="s">
        <v>58</v>
      </c>
      <c r="B134" s="118"/>
      <c r="C134" s="152">
        <f>SUM(C135,C139,C145)</f>
        <v>368754</v>
      </c>
      <c r="D134" s="152"/>
      <c r="E134" s="152"/>
      <c r="F134" s="152"/>
      <c r="G134" s="152"/>
      <c r="H134" s="152">
        <f>SUM(H135,H139,H145)</f>
        <v>353254</v>
      </c>
      <c r="I134" s="152"/>
      <c r="J134" s="152"/>
      <c r="K134" s="152"/>
      <c r="L134" s="152"/>
      <c r="M134" s="152">
        <f>SUM(M139)</f>
        <v>15500</v>
      </c>
      <c r="N134" s="152"/>
      <c r="O134" s="152"/>
      <c r="P134" s="152"/>
      <c r="Q134" s="152">
        <f>SUM(Q145)</f>
        <v>0</v>
      </c>
      <c r="R134" s="152"/>
      <c r="S134" s="152"/>
      <c r="T134" s="152"/>
      <c r="U134" s="153"/>
    </row>
    <row r="135" spans="1:21" x14ac:dyDescent="0.2">
      <c r="A135" s="131">
        <v>31</v>
      </c>
      <c r="B135" s="8" t="s">
        <v>11</v>
      </c>
      <c r="C135" s="145">
        <f>SUM(C136:C138)</f>
        <v>273473</v>
      </c>
      <c r="D135" s="145"/>
      <c r="E135" s="145"/>
      <c r="F135" s="145"/>
      <c r="G135" s="145"/>
      <c r="H135" s="145">
        <f t="shared" ref="H135:U135" si="44">SUM(H136:H138)</f>
        <v>273473</v>
      </c>
      <c r="I135" s="145"/>
      <c r="J135" s="145">
        <f t="shared" si="44"/>
        <v>0</v>
      </c>
      <c r="K135" s="145"/>
      <c r="L135" s="145"/>
      <c r="M135" s="145">
        <f t="shared" si="44"/>
        <v>0</v>
      </c>
      <c r="N135" s="145"/>
      <c r="O135" s="145"/>
      <c r="P135" s="145"/>
      <c r="Q135" s="145">
        <f t="shared" si="44"/>
        <v>0</v>
      </c>
      <c r="R135" s="145">
        <f t="shared" si="44"/>
        <v>0</v>
      </c>
      <c r="S135" s="145"/>
      <c r="T135" s="145">
        <f t="shared" si="44"/>
        <v>0</v>
      </c>
      <c r="U135" s="145">
        <f t="shared" si="44"/>
        <v>0</v>
      </c>
    </row>
    <row r="136" spans="1:21" x14ac:dyDescent="0.2">
      <c r="A136" s="132">
        <v>311</v>
      </c>
      <c r="B136" s="9" t="s">
        <v>12</v>
      </c>
      <c r="C136" s="146">
        <v>217917</v>
      </c>
      <c r="D136" s="146"/>
      <c r="E136" s="146"/>
      <c r="F136" s="146"/>
      <c r="G136" s="146"/>
      <c r="H136" s="146">
        <v>217917</v>
      </c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7"/>
    </row>
    <row r="137" spans="1:21" x14ac:dyDescent="0.2">
      <c r="A137" s="132">
        <v>312</v>
      </c>
      <c r="B137" s="9" t="s">
        <v>13</v>
      </c>
      <c r="C137" s="146">
        <v>19600</v>
      </c>
      <c r="D137" s="146"/>
      <c r="E137" s="146"/>
      <c r="F137" s="146"/>
      <c r="G137" s="146"/>
      <c r="H137" s="146">
        <v>19600</v>
      </c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7"/>
    </row>
    <row r="138" spans="1:21" x14ac:dyDescent="0.2">
      <c r="A138" s="132">
        <v>313</v>
      </c>
      <c r="B138" s="9" t="s">
        <v>14</v>
      </c>
      <c r="C138" s="146">
        <v>35956</v>
      </c>
      <c r="D138" s="146"/>
      <c r="E138" s="146"/>
      <c r="F138" s="146"/>
      <c r="G138" s="146"/>
      <c r="H138" s="146">
        <v>35956</v>
      </c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7"/>
    </row>
    <row r="139" spans="1:21" x14ac:dyDescent="0.2">
      <c r="A139" s="131">
        <v>32</v>
      </c>
      <c r="B139" s="8" t="s">
        <v>15</v>
      </c>
      <c r="C139" s="145">
        <f>SUM(C140:C144)</f>
        <v>94080</v>
      </c>
      <c r="D139" s="145"/>
      <c r="E139" s="145"/>
      <c r="F139" s="145"/>
      <c r="G139" s="145"/>
      <c r="H139" s="145">
        <f t="shared" ref="H139:U139" si="45">SUM(H140:H144)</f>
        <v>78580</v>
      </c>
      <c r="I139" s="145"/>
      <c r="J139" s="145">
        <f t="shared" si="45"/>
        <v>0</v>
      </c>
      <c r="K139" s="145"/>
      <c r="L139" s="145"/>
      <c r="M139" s="145">
        <f t="shared" si="45"/>
        <v>15500</v>
      </c>
      <c r="N139" s="145"/>
      <c r="O139" s="145"/>
      <c r="P139" s="145"/>
      <c r="Q139" s="145">
        <f t="shared" si="45"/>
        <v>0</v>
      </c>
      <c r="R139" s="145">
        <f t="shared" si="45"/>
        <v>0</v>
      </c>
      <c r="S139" s="145"/>
      <c r="T139" s="145">
        <f t="shared" si="45"/>
        <v>0</v>
      </c>
      <c r="U139" s="145">
        <f t="shared" si="45"/>
        <v>0</v>
      </c>
    </row>
    <row r="140" spans="1:21" x14ac:dyDescent="0.2">
      <c r="A140" s="132">
        <v>321</v>
      </c>
      <c r="B140" s="9" t="s">
        <v>16</v>
      </c>
      <c r="C140" s="146">
        <v>26276</v>
      </c>
      <c r="D140" s="146"/>
      <c r="E140" s="146"/>
      <c r="F140" s="146"/>
      <c r="G140" s="146"/>
      <c r="H140" s="146">
        <v>21276</v>
      </c>
      <c r="I140" s="146"/>
      <c r="J140" s="146"/>
      <c r="K140" s="146"/>
      <c r="L140" s="146"/>
      <c r="M140" s="146">
        <v>5000</v>
      </c>
      <c r="N140" s="146"/>
      <c r="O140" s="146"/>
      <c r="P140" s="146"/>
      <c r="Q140" s="146"/>
      <c r="R140" s="146"/>
      <c r="S140" s="146"/>
      <c r="T140" s="146"/>
      <c r="U140" s="147"/>
    </row>
    <row r="141" spans="1:21" x14ac:dyDescent="0.2">
      <c r="A141" s="132">
        <v>322</v>
      </c>
      <c r="B141" s="9" t="s">
        <v>17</v>
      </c>
      <c r="C141" s="146">
        <v>31494</v>
      </c>
      <c r="D141" s="146"/>
      <c r="E141" s="146"/>
      <c r="F141" s="146"/>
      <c r="G141" s="146"/>
      <c r="H141" s="146">
        <v>27494</v>
      </c>
      <c r="I141" s="146"/>
      <c r="J141" s="146"/>
      <c r="K141" s="146"/>
      <c r="L141" s="146"/>
      <c r="M141" s="146">
        <v>4000</v>
      </c>
      <c r="N141" s="146"/>
      <c r="O141" s="146"/>
      <c r="P141" s="146"/>
      <c r="Q141" s="146"/>
      <c r="R141" s="146"/>
      <c r="S141" s="146"/>
      <c r="T141" s="146"/>
      <c r="U141" s="147"/>
    </row>
    <row r="142" spans="1:21" x14ac:dyDescent="0.2">
      <c r="A142" s="132">
        <v>323</v>
      </c>
      <c r="B142" s="9" t="s">
        <v>18</v>
      </c>
      <c r="C142" s="146">
        <v>29380</v>
      </c>
      <c r="D142" s="146"/>
      <c r="E142" s="146"/>
      <c r="F142" s="146"/>
      <c r="G142" s="146"/>
      <c r="H142" s="146">
        <v>26380</v>
      </c>
      <c r="I142" s="146"/>
      <c r="J142" s="146"/>
      <c r="K142" s="146"/>
      <c r="L142" s="146"/>
      <c r="M142" s="146">
        <v>3000</v>
      </c>
      <c r="N142" s="146"/>
      <c r="O142" s="146"/>
      <c r="P142" s="146"/>
      <c r="Q142" s="146"/>
      <c r="R142" s="146"/>
      <c r="S142" s="146"/>
      <c r="T142" s="146"/>
      <c r="U142" s="147"/>
    </row>
    <row r="143" spans="1:21" ht="14.25" customHeight="1" x14ac:dyDescent="0.2">
      <c r="A143" s="133">
        <v>324</v>
      </c>
      <c r="B143" s="12" t="s">
        <v>59</v>
      </c>
      <c r="C143" s="85">
        <v>1500</v>
      </c>
      <c r="D143" s="85"/>
      <c r="E143" s="85"/>
      <c r="F143" s="85"/>
      <c r="G143" s="85"/>
      <c r="H143" s="146">
        <v>0</v>
      </c>
      <c r="I143" s="146"/>
      <c r="J143" s="146"/>
      <c r="K143" s="146"/>
      <c r="L143" s="146"/>
      <c r="M143" s="146">
        <v>1500</v>
      </c>
      <c r="N143" s="146"/>
      <c r="O143" s="146"/>
      <c r="P143" s="146"/>
      <c r="Q143" s="146"/>
      <c r="R143" s="146"/>
      <c r="S143" s="146"/>
      <c r="T143" s="146"/>
      <c r="U143" s="147"/>
    </row>
    <row r="144" spans="1:21" x14ac:dyDescent="0.2">
      <c r="A144" s="133">
        <v>329</v>
      </c>
      <c r="B144" s="265" t="s">
        <v>62</v>
      </c>
      <c r="C144" s="85">
        <v>5430</v>
      </c>
      <c r="D144" s="85"/>
      <c r="E144" s="85"/>
      <c r="F144" s="85"/>
      <c r="G144" s="85"/>
      <c r="H144" s="146">
        <v>3430</v>
      </c>
      <c r="I144" s="146"/>
      <c r="J144" s="145"/>
      <c r="K144" s="145"/>
      <c r="L144" s="145"/>
      <c r="M144" s="146">
        <v>2000</v>
      </c>
      <c r="N144" s="146"/>
      <c r="O144" s="146"/>
      <c r="P144" s="146"/>
      <c r="Q144" s="145"/>
      <c r="R144" s="145"/>
      <c r="S144" s="145"/>
      <c r="T144" s="145"/>
      <c r="U144" s="149"/>
    </row>
    <row r="145" spans="1:21" x14ac:dyDescent="0.2">
      <c r="A145" s="131">
        <v>34</v>
      </c>
      <c r="B145" s="8" t="s">
        <v>19</v>
      </c>
      <c r="C145" s="145">
        <f>SUM(C146)</f>
        <v>1201</v>
      </c>
      <c r="D145" s="145"/>
      <c r="E145" s="145"/>
      <c r="F145" s="145"/>
      <c r="G145" s="145"/>
      <c r="H145" s="145">
        <f t="shared" ref="H145:U145" si="46">SUM(H146)</f>
        <v>1201</v>
      </c>
      <c r="I145" s="145"/>
      <c r="J145" s="145">
        <f t="shared" si="46"/>
        <v>0</v>
      </c>
      <c r="K145" s="145"/>
      <c r="L145" s="145"/>
      <c r="M145" s="145">
        <f t="shared" si="46"/>
        <v>0</v>
      </c>
      <c r="N145" s="145"/>
      <c r="O145" s="145"/>
      <c r="P145" s="145"/>
      <c r="Q145" s="145">
        <f t="shared" si="46"/>
        <v>0</v>
      </c>
      <c r="R145" s="145">
        <f t="shared" si="46"/>
        <v>0</v>
      </c>
      <c r="S145" s="145"/>
      <c r="T145" s="145">
        <f t="shared" si="46"/>
        <v>0</v>
      </c>
      <c r="U145" s="145">
        <f t="shared" si="46"/>
        <v>0</v>
      </c>
    </row>
    <row r="146" spans="1:21" x14ac:dyDescent="0.2">
      <c r="A146" s="132">
        <v>343</v>
      </c>
      <c r="B146" s="9" t="s">
        <v>20</v>
      </c>
      <c r="C146" s="146">
        <v>1201</v>
      </c>
      <c r="D146" s="146"/>
      <c r="E146" s="146"/>
      <c r="F146" s="146"/>
      <c r="G146" s="146"/>
      <c r="H146" s="146">
        <v>1201</v>
      </c>
      <c r="I146" s="146"/>
      <c r="J146" s="146"/>
      <c r="K146" s="146"/>
      <c r="L146" s="146"/>
      <c r="M146" s="146">
        <v>0</v>
      </c>
      <c r="N146" s="146"/>
      <c r="O146" s="146"/>
      <c r="P146" s="146"/>
      <c r="Q146" s="146"/>
      <c r="R146" s="146"/>
      <c r="S146" s="146"/>
      <c r="T146" s="146"/>
      <c r="U146" s="147"/>
    </row>
    <row r="147" spans="1:21" x14ac:dyDescent="0.2">
      <c r="A147" s="236" t="s">
        <v>63</v>
      </c>
      <c r="B147" s="118"/>
      <c r="C147" s="152">
        <f>SUM(C148)</f>
        <v>41100</v>
      </c>
      <c r="D147" s="152"/>
      <c r="E147" s="152"/>
      <c r="F147" s="152"/>
      <c r="G147" s="152"/>
      <c r="H147" s="152">
        <f>SUM(H148)</f>
        <v>15600</v>
      </c>
      <c r="I147" s="152"/>
      <c r="J147" s="152"/>
      <c r="K147" s="152"/>
      <c r="L147" s="152"/>
      <c r="M147" s="152">
        <f>SUM(M148)</f>
        <v>500</v>
      </c>
      <c r="N147" s="152"/>
      <c r="O147" s="152"/>
      <c r="P147" s="152"/>
      <c r="Q147" s="152">
        <f>SUM(Q148)</f>
        <v>25000</v>
      </c>
      <c r="R147" s="119"/>
      <c r="S147" s="119"/>
      <c r="T147" s="119"/>
      <c r="U147" s="130"/>
    </row>
    <row r="148" spans="1:21" ht="25.5" x14ac:dyDescent="0.2">
      <c r="A148" s="131">
        <v>42</v>
      </c>
      <c r="B148" s="122" t="s">
        <v>53</v>
      </c>
      <c r="C148" s="145">
        <f>SUM(C149:C151)</f>
        <v>41100</v>
      </c>
      <c r="D148" s="145"/>
      <c r="E148" s="145"/>
      <c r="F148" s="145"/>
      <c r="G148" s="145"/>
      <c r="H148" s="145">
        <f t="shared" ref="H148:U148" si="47">SUM(H149:H151)</f>
        <v>15600</v>
      </c>
      <c r="I148" s="145"/>
      <c r="J148" s="145">
        <f t="shared" si="47"/>
        <v>0</v>
      </c>
      <c r="K148" s="145"/>
      <c r="L148" s="145"/>
      <c r="M148" s="145">
        <f t="shared" si="47"/>
        <v>500</v>
      </c>
      <c r="N148" s="145"/>
      <c r="O148" s="145"/>
      <c r="P148" s="145"/>
      <c r="Q148" s="145">
        <f t="shared" si="47"/>
        <v>25000</v>
      </c>
      <c r="R148" s="145">
        <f t="shared" si="47"/>
        <v>0</v>
      </c>
      <c r="S148" s="145"/>
      <c r="T148" s="145">
        <f t="shared" si="47"/>
        <v>0</v>
      </c>
      <c r="U148" s="145">
        <f t="shared" si="47"/>
        <v>0</v>
      </c>
    </row>
    <row r="149" spans="1:21" x14ac:dyDescent="0.2">
      <c r="A149" s="132">
        <v>422</v>
      </c>
      <c r="B149" s="9" t="s">
        <v>54</v>
      </c>
      <c r="C149" s="146">
        <v>5200</v>
      </c>
      <c r="D149" s="146"/>
      <c r="E149" s="146"/>
      <c r="F149" s="146"/>
      <c r="G149" s="146"/>
      <c r="H149" s="146">
        <v>5200</v>
      </c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7"/>
    </row>
    <row r="150" spans="1:21" ht="25.5" x14ac:dyDescent="0.2">
      <c r="A150" s="225">
        <v>424</v>
      </c>
      <c r="B150" s="9" t="s">
        <v>60</v>
      </c>
      <c r="C150" s="146">
        <v>35500</v>
      </c>
      <c r="D150" s="146"/>
      <c r="E150" s="146"/>
      <c r="F150" s="146"/>
      <c r="G150" s="146"/>
      <c r="H150" s="146">
        <v>10000</v>
      </c>
      <c r="I150" s="146"/>
      <c r="J150" s="146"/>
      <c r="K150" s="146"/>
      <c r="L150" s="146"/>
      <c r="M150" s="146">
        <v>500</v>
      </c>
      <c r="N150" s="146"/>
      <c r="O150" s="146"/>
      <c r="P150" s="146"/>
      <c r="Q150" s="146">
        <v>25000</v>
      </c>
      <c r="R150" s="146"/>
      <c r="S150" s="146"/>
      <c r="T150" s="146"/>
      <c r="U150" s="146"/>
    </row>
    <row r="151" spans="1:21" x14ac:dyDescent="0.2">
      <c r="A151" s="156">
        <v>426</v>
      </c>
      <c r="B151" s="157" t="s">
        <v>52</v>
      </c>
      <c r="C151" s="158">
        <v>400</v>
      </c>
      <c r="D151" s="158"/>
      <c r="E151" s="158"/>
      <c r="F151" s="158"/>
      <c r="G151" s="158"/>
      <c r="H151" s="158">
        <v>400</v>
      </c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9"/>
    </row>
    <row r="152" spans="1:21" x14ac:dyDescent="0.2">
      <c r="A152" s="14"/>
      <c r="B152" s="12"/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</row>
    <row r="153" spans="1:21" x14ac:dyDescent="0.2">
      <c r="A153" s="14"/>
      <c r="B153" s="12"/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</row>
    <row r="154" spans="1:21" x14ac:dyDescent="0.2">
      <c r="A154" s="14"/>
      <c r="B154" s="12"/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</row>
  </sheetData>
  <mergeCells count="14">
    <mergeCell ref="A116:B116"/>
    <mergeCell ref="A133:B133"/>
    <mergeCell ref="A71:B71"/>
    <mergeCell ref="A72:B72"/>
    <mergeCell ref="A74:B74"/>
    <mergeCell ref="A91:B91"/>
    <mergeCell ref="A113:B113"/>
    <mergeCell ref="A114:B114"/>
    <mergeCell ref="A34:B34"/>
    <mergeCell ref="A5:U5"/>
    <mergeCell ref="A7:U7"/>
    <mergeCell ref="A10:B10"/>
    <mergeCell ref="A11:B11"/>
    <mergeCell ref="A13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3. Izmjene - OPĆI DIO</vt:lpstr>
      <vt:lpstr>3. Izmjene - PRIHODI</vt:lpstr>
      <vt:lpstr>3. Izmjene -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2021-10-28T12:30:24Z</cp:lastPrinted>
  <dcterms:created xsi:type="dcterms:W3CDTF">2020-11-10T10:50:21Z</dcterms:created>
  <dcterms:modified xsi:type="dcterms:W3CDTF">2021-11-17T07:30:58Z</dcterms:modified>
</cp:coreProperties>
</file>