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i dokumenti\Documents\PRORAČUNSKO - ogledni primjerci\"/>
    </mc:Choice>
  </mc:AlternateContent>
  <xr:revisionPtr revIDLastSave="0" documentId="13_ncr:1_{3E809EBD-FCEA-487D-BB5E-AA6C8086C88F}" xr6:coauthVersionLast="47" xr6:coauthVersionMax="47" xr10:uidLastSave="{00000000-0000-0000-0000-000000000000}"/>
  <bookViews>
    <workbookView xWindow="-120" yWindow="-120" windowWidth="29040" windowHeight="15840" xr2:uid="{23C4FF89-E0C8-423A-BE90-8BC6CB0D2B51}"/>
  </bookViews>
  <sheets>
    <sheet name="OPĆI DIO" sheetId="3" r:id="rId1"/>
    <sheet name="PRIHODI" sheetId="2" r:id="rId2"/>
    <sheet name="RASHOD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5" l="1"/>
  <c r="O46" i="5"/>
  <c r="O45" i="5" s="1"/>
  <c r="N46" i="5"/>
  <c r="N45" i="5" s="1"/>
  <c r="M46" i="5"/>
  <c r="M45" i="5" s="1"/>
  <c r="L46" i="5"/>
  <c r="J46" i="5"/>
  <c r="J45" i="5" s="1"/>
  <c r="H46" i="5"/>
  <c r="F46" i="5"/>
  <c r="F45" i="5" s="1"/>
  <c r="E46" i="5"/>
  <c r="E45" i="5" s="1"/>
  <c r="C46" i="5"/>
  <c r="C45" i="5" s="1"/>
  <c r="L45" i="5"/>
  <c r="K45" i="5"/>
  <c r="H45" i="5"/>
  <c r="G45" i="5"/>
  <c r="D45" i="5"/>
  <c r="O43" i="5"/>
  <c r="N43" i="5"/>
  <c r="M43" i="5"/>
  <c r="L43" i="5"/>
  <c r="J43" i="5"/>
  <c r="H43" i="5"/>
  <c r="F43" i="5"/>
  <c r="C43" i="5"/>
  <c r="O37" i="5"/>
  <c r="N37" i="5"/>
  <c r="N32" i="5" s="1"/>
  <c r="M37" i="5"/>
  <c r="M32" i="5" s="1"/>
  <c r="L37" i="5"/>
  <c r="J37" i="5"/>
  <c r="H37" i="5"/>
  <c r="E37" i="5"/>
  <c r="E32" i="5" s="1"/>
  <c r="C37" i="5"/>
  <c r="O33" i="5"/>
  <c r="N33" i="5"/>
  <c r="M33" i="5"/>
  <c r="L33" i="5"/>
  <c r="J33" i="5"/>
  <c r="H33" i="5"/>
  <c r="F33" i="5"/>
  <c r="E33" i="5"/>
  <c r="C33" i="5"/>
  <c r="K32" i="5"/>
  <c r="G32" i="5"/>
  <c r="G30" i="5" s="1"/>
  <c r="D32" i="5"/>
  <c r="D30" i="5" s="1"/>
  <c r="O27" i="5"/>
  <c r="N27" i="5"/>
  <c r="M27" i="5"/>
  <c r="L27" i="5"/>
  <c r="J27" i="5"/>
  <c r="H27" i="5"/>
  <c r="F27" i="5"/>
  <c r="E27" i="5"/>
  <c r="E26" i="5" s="1"/>
  <c r="C27" i="5"/>
  <c r="C26" i="5" s="1"/>
  <c r="O26" i="5"/>
  <c r="N26" i="5"/>
  <c r="M26" i="5"/>
  <c r="L26" i="5"/>
  <c r="K26" i="5"/>
  <c r="J26" i="5"/>
  <c r="I26" i="5"/>
  <c r="D26" i="5"/>
  <c r="O24" i="5"/>
  <c r="N24" i="5"/>
  <c r="M24" i="5"/>
  <c r="L24" i="5"/>
  <c r="J24" i="5"/>
  <c r="H24" i="5"/>
  <c r="F24" i="5"/>
  <c r="C24" i="5"/>
  <c r="O19" i="5"/>
  <c r="N19" i="5"/>
  <c r="N14" i="5" s="1"/>
  <c r="N12" i="5" s="1"/>
  <c r="M19" i="5"/>
  <c r="L19" i="5"/>
  <c r="J19" i="5"/>
  <c r="H19" i="5"/>
  <c r="F19" i="5"/>
  <c r="E19" i="5"/>
  <c r="C19" i="5"/>
  <c r="C12" i="5" s="1"/>
  <c r="O15" i="5"/>
  <c r="N15" i="5"/>
  <c r="M15" i="5"/>
  <c r="L15" i="5"/>
  <c r="J15" i="5"/>
  <c r="H15" i="5"/>
  <c r="F15" i="5"/>
  <c r="E15" i="5"/>
  <c r="C15" i="5"/>
  <c r="K14" i="5"/>
  <c r="K12" i="5" s="1"/>
  <c r="I14" i="5"/>
  <c r="I12" i="5" s="1"/>
  <c r="I10" i="5" s="1"/>
  <c r="G14" i="5"/>
  <c r="D14" i="5"/>
  <c r="G12" i="5"/>
  <c r="C14" i="5" l="1"/>
  <c r="L32" i="5"/>
  <c r="L30" i="5" s="1"/>
  <c r="D12" i="5"/>
  <c r="J14" i="5"/>
  <c r="J12" i="5" s="1"/>
  <c r="O14" i="5"/>
  <c r="O12" i="5" s="1"/>
  <c r="H14" i="5"/>
  <c r="N30" i="5"/>
  <c r="N10" i="5" s="1"/>
  <c r="E30" i="5"/>
  <c r="O10" i="5"/>
  <c r="H12" i="5"/>
  <c r="H10" i="5" s="1"/>
  <c r="F14" i="5"/>
  <c r="M14" i="5"/>
  <c r="M12" i="5" s="1"/>
  <c r="O32" i="5"/>
  <c r="O30" i="5" s="1"/>
  <c r="J32" i="5"/>
  <c r="J30" i="5" s="1"/>
  <c r="H32" i="5"/>
  <c r="C32" i="5"/>
  <c r="C30" i="5" s="1"/>
  <c r="C10" i="5" s="1"/>
  <c r="M30" i="5"/>
  <c r="K30" i="5"/>
  <c r="K10" i="5" s="1"/>
  <c r="E14" i="5"/>
  <c r="E12" i="5" s="1"/>
  <c r="L14" i="5"/>
  <c r="L12" i="5" s="1"/>
  <c r="L10" i="5" s="1"/>
  <c r="G10" i="5"/>
  <c r="D10" i="5"/>
  <c r="F32" i="5"/>
  <c r="F30" i="5" s="1"/>
  <c r="F12" i="5"/>
  <c r="D21" i="2"/>
  <c r="G7" i="3"/>
  <c r="G10" i="3"/>
  <c r="J10" i="5" l="1"/>
  <c r="E10" i="5"/>
  <c r="M10" i="5"/>
  <c r="F10" i="5"/>
  <c r="G13" i="3"/>
  <c r="C47" i="2"/>
  <c r="E47" i="2"/>
  <c r="F47" i="2"/>
  <c r="G47" i="2"/>
  <c r="H47" i="2"/>
  <c r="I47" i="2"/>
  <c r="B47" i="2"/>
  <c r="C34" i="2"/>
  <c r="E34" i="2"/>
  <c r="F34" i="2"/>
  <c r="G34" i="2"/>
  <c r="H34" i="2"/>
  <c r="I34" i="2"/>
  <c r="B34" i="2"/>
  <c r="C21" i="2"/>
  <c r="E21" i="2"/>
  <c r="F21" i="2"/>
  <c r="G21" i="2"/>
  <c r="H21" i="2"/>
  <c r="I21" i="2"/>
  <c r="B21" i="2"/>
  <c r="H10" i="3"/>
  <c r="I10" i="3"/>
  <c r="F10" i="3"/>
  <c r="H7" i="3"/>
  <c r="I7" i="3"/>
  <c r="I13" i="3" s="1"/>
  <c r="F7" i="3"/>
  <c r="B22" i="2" l="1"/>
  <c r="H13" i="3"/>
  <c r="F13" i="3"/>
  <c r="B48" i="2" l="1"/>
  <c r="B35" i="2"/>
</calcChain>
</file>

<file path=xl/sharedStrings.xml><?xml version="1.0" encoding="utf-8"?>
<sst xmlns="http://schemas.openxmlformats.org/spreadsheetml/2006/main" count="131" uniqueCount="87">
  <si>
    <t>Šifra</t>
  </si>
  <si>
    <t>Naziv</t>
  </si>
  <si>
    <t>Opći prihodi i primici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</si>
  <si>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</si>
  <si>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</si>
  <si>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</si>
  <si>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</si>
  <si>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</si>
  <si>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</si>
  <si>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PROGRAM: Javne potrebe u školstvu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</si>
  <si>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</si>
  <si>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</si>
  <si>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</si>
  <si>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</si>
  <si>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</si>
  <si>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</si>
  <si>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</si>
  <si>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</si>
  <si>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</si>
  <si>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</si>
  <si>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u kunama</t>
  </si>
  <si>
    <t>Izvor prihoda i primitaka</t>
  </si>
  <si>
    <t>Oznaka                           rač. iz                                      računskog                                         plana</t>
  </si>
  <si>
    <t>Prihodi od prodaje  nefinancijske imovine i nadoknade šteta s osnova osiguranja</t>
  </si>
  <si>
    <t>Ukupno (po izvorima)</t>
  </si>
  <si>
    <t>2022.</t>
  </si>
  <si>
    <t>Ukupno prihodi i primici za 2022.</t>
  </si>
  <si>
    <t>2023.</t>
  </si>
  <si>
    <t>Ukupno prihodi i primici za 2023.</t>
  </si>
  <si>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</si>
  <si>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</si>
  <si>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</si>
  <si>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</si>
  <si>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</si>
  <si>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</si>
  <si>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</si>
  <si>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</si>
  <si>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GODINE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</si>
  <si>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</si>
  <si>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</si>
  <si>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</si>
  <si>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</si>
  <si>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</si>
  <si>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</si>
  <si>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Funkcijska klasifikacija: 0950</t>
  </si>
  <si>
    <t>Nematerijalna imovina</t>
  </si>
  <si>
    <t>Rashodi za nabavu proizvedene dugotrajne imovine</t>
  </si>
  <si>
    <t>Postrojenja i oprema</t>
  </si>
  <si>
    <t>PUČKO OTVORENO UČILIŠTE                                         Nova ulica 1 Donja Stubica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</si>
  <si>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</si>
  <si>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</si>
  <si>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</si>
  <si>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</si>
  <si>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Knjige, umjetnička djela i ostale izložbene vrijednosti</t>
  </si>
  <si>
    <t>Ostali nespomenuti rashodi poslovanja</t>
  </si>
  <si>
    <t>K1026 01 KAPITALNI PROJEKT: Opremanje knjižnice i čitaonice</t>
  </si>
  <si>
    <t>A1025 01 AKTIVNOST: Redovan rad pučkog otvorenog učilišta</t>
  </si>
  <si>
    <t>K1025 01 KAPITALNI PROJEKT: Opremanje pučkog otvorenog učilišta</t>
  </si>
  <si>
    <t>PUČKO OTVORENO UČILIŠTE DONJA STUBICA</t>
  </si>
  <si>
    <t xml:space="preserve">KLASA: </t>
  </si>
  <si>
    <t xml:space="preserve">URBROJ: </t>
  </si>
  <si>
    <t>Na temelju članka 37. Zakona o ustanovama (NN NN 76/93, 29/97, 47/99, 35/08, 127/19) i članka 19. Statuta Pučkog otvorenog učilišta Donja Stubica ravnateljica Pučkog otvorenog učilišta Donja Stubica donosi:</t>
  </si>
  <si>
    <t>Projekcija plana
za 2023.</t>
  </si>
  <si>
    <t>Projekcija plana 
za 2024.</t>
  </si>
  <si>
    <t>2024.</t>
  </si>
  <si>
    <t>Ukupno prihodi i primici za 2024.</t>
  </si>
  <si>
    <t>FINANCIJSKI PLAN ZA 2022.</t>
  </si>
  <si>
    <t>Opći prihodi i primici izvor 11</t>
  </si>
  <si>
    <t>Vlastiti prihodi        izvor 31</t>
  </si>
  <si>
    <t>Prihodi za posebne namjene izvor 43</t>
  </si>
  <si>
    <t>Pomoći izvor 52</t>
  </si>
  <si>
    <t>Donacije            (poklon knjiga)                     izvor 61</t>
  </si>
  <si>
    <t>Ravnateljica Manuela Frinčić, mag. bibl.</t>
  </si>
  <si>
    <t>400-02/21-01/01</t>
  </si>
  <si>
    <t>Smanjenje/povećanje</t>
  </si>
  <si>
    <t>I. Izmjene Financijskog plana za 2022.</t>
  </si>
  <si>
    <t>Višak prihoda iz Općih izvora iz 2021.</t>
  </si>
  <si>
    <t>Višak prihoda iz vlastith prihoda iz 2021.</t>
  </si>
  <si>
    <t>Višak prihoda za posebne namjene iz 2021.</t>
  </si>
  <si>
    <t>1. izmjene Financijskog plana za 2022. - PUČKO OTVORENO UČILIŠTE DONJA STUBICA I PROJEKCIJA PLANA ZA  2023. I 2024. GODINU</t>
  </si>
  <si>
    <t>Financijski plan
za 2022.</t>
  </si>
  <si>
    <t>1. Izmjene Financijskog plana za 2022.</t>
  </si>
  <si>
    <t>1. Izmjene Financijskog plana za 2022. - PLAN PRIHODA I PRIMITAKA</t>
  </si>
  <si>
    <t>1. Izmjene Financijskog plana za 2022. - izvor 31</t>
  </si>
  <si>
    <t>2113-02-22-10</t>
  </si>
  <si>
    <t xml:space="preserve">Donja Stubica, 17. 03. 2022. </t>
  </si>
  <si>
    <t>PRORAČUNSKI KORISNIK RKP: 51685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</si>
</sst>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A2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6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" fontId="2" fillId="0" borderId="6" xfId="0" applyNumberFormat="1" applyFont="1" applyBorder="1"/>
    <xf numFmtId="0" fontId="3" fillId="3" borderId="6" xfId="0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" fontId="8" fillId="0" borderId="15" xfId="0" applyNumberFormat="1" applyFont="1" applyBorder="1" applyAlignment="1">
      <alignment horizontal="left" wrapText="1"/>
    </xf>
    <xf numFmtId="1" fontId="7" fillId="0" borderId="20" xfId="0" applyNumberFormat="1" applyFont="1" applyBorder="1" applyAlignment="1">
      <alignment horizontal="left" wrapText="1"/>
    </xf>
    <xf numFmtId="1" fontId="8" fillId="0" borderId="25" xfId="0" applyNumberFormat="1" applyFont="1" applyBorder="1" applyAlignment="1">
      <alignment horizontal="left" wrapText="1"/>
    </xf>
    <xf numFmtId="3" fontId="7" fillId="0" borderId="26" xfId="0" applyNumberFormat="1" applyFont="1" applyBorder="1"/>
    <xf numFmtId="3" fontId="7" fillId="0" borderId="27" xfId="0" applyNumberFormat="1" applyFont="1" applyBorder="1"/>
    <xf numFmtId="3" fontId="7" fillId="0" borderId="28" xfId="0" applyNumberFormat="1" applyFont="1" applyBorder="1"/>
    <xf numFmtId="3" fontId="7" fillId="0" borderId="29" xfId="0" applyNumberFormat="1" applyFont="1" applyBorder="1"/>
    <xf numFmtId="1" fontId="7" fillId="0" borderId="25" xfId="0" applyNumberFormat="1" applyFont="1" applyBorder="1" applyAlignment="1">
      <alignment horizontal="left" wrapText="1"/>
    </xf>
    <xf numFmtId="1" fontId="7" fillId="0" borderId="35" xfId="0" applyNumberFormat="1" applyFont="1" applyBorder="1" applyAlignment="1">
      <alignment wrapText="1"/>
    </xf>
    <xf numFmtId="3" fontId="7" fillId="0" borderId="36" xfId="0" applyNumberFormat="1" applyFont="1" applyBorder="1"/>
    <xf numFmtId="3" fontId="7" fillId="0" borderId="37" xfId="0" applyNumberFormat="1" applyFont="1" applyBorder="1"/>
    <xf numFmtId="3" fontId="7" fillId="0" borderId="38" xfId="0" applyNumberFormat="1" applyFont="1" applyBorder="1"/>
    <xf numFmtId="3" fontId="7" fillId="0" borderId="39" xfId="0" applyNumberFormat="1" applyFont="1" applyBorder="1"/>
    <xf numFmtId="1" fontId="8" fillId="0" borderId="40" xfId="0" applyNumberFormat="1" applyFont="1" applyBorder="1" applyAlignment="1">
      <alignment wrapText="1"/>
    </xf>
    <xf numFmtId="3" fontId="8" fillId="0" borderId="1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7" fillId="0" borderId="15" xfId="0" applyNumberFormat="1" applyFont="1" applyBorder="1" applyAlignment="1">
      <alignment horizontal="left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/>
    <xf numFmtId="3" fontId="7" fillId="0" borderId="17" xfId="0" applyNumberFormat="1" applyFont="1" applyBorder="1" applyAlignment="1">
      <alignment horizont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3" fontId="15" fillId="0" borderId="0" xfId="0" applyNumberFormat="1" applyFont="1"/>
    <xf numFmtId="0" fontId="12" fillId="0" borderId="3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3" fontId="2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>
      <alignment horizontal="left"/>
    </xf>
    <xf numFmtId="3" fontId="2" fillId="0" borderId="0" xfId="0" applyNumberFormat="1" applyFont="1"/>
    <xf numFmtId="3" fontId="3" fillId="0" borderId="0" xfId="0" quotePrefix="1" applyNumberFormat="1" applyFont="1" applyAlignment="1">
      <alignment horizontal="left" wrapText="1"/>
    </xf>
    <xf numFmtId="3" fontId="3" fillId="0" borderId="0" xfId="0" applyNumberFormat="1" applyFont="1"/>
    <xf numFmtId="0" fontId="16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19" fillId="0" borderId="0" xfId="0" applyFont="1"/>
    <xf numFmtId="0" fontId="1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6" fillId="0" borderId="41" xfId="0" quotePrefix="1" applyFont="1" applyBorder="1" applyAlignment="1">
      <alignment horizontal="left" wrapText="1"/>
    </xf>
    <xf numFmtId="0" fontId="16" fillId="0" borderId="3" xfId="0" quotePrefix="1" applyFont="1" applyBorder="1" applyAlignment="1">
      <alignment horizontal="left" wrapText="1"/>
    </xf>
    <xf numFmtId="0" fontId="16" fillId="0" borderId="3" xfId="0" quotePrefix="1" applyFont="1" applyBorder="1" applyAlignment="1">
      <alignment horizontal="center" wrapText="1"/>
    </xf>
    <xf numFmtId="0" fontId="16" fillId="0" borderId="3" xfId="0" quotePrefix="1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16" fillId="0" borderId="2" xfId="0" applyNumberFormat="1" applyFont="1" applyBorder="1" applyAlignment="1">
      <alignment horizontal="right"/>
    </xf>
    <xf numFmtId="0" fontId="9" fillId="5" borderId="41" xfId="0" applyFont="1" applyFill="1" applyBorder="1" applyAlignment="1">
      <alignment horizontal="left"/>
    </xf>
    <xf numFmtId="0" fontId="7" fillId="5" borderId="3" xfId="0" applyFont="1" applyFill="1" applyBorder="1"/>
    <xf numFmtId="3" fontId="16" fillId="0" borderId="2" xfId="0" applyNumberFormat="1" applyFont="1" applyBorder="1" applyAlignment="1">
      <alignment horizontal="right" wrapText="1"/>
    </xf>
    <xf numFmtId="3" fontId="16" fillId="5" borderId="2" xfId="0" applyNumberFormat="1" applyFont="1" applyFill="1" applyBorder="1" applyAlignment="1">
      <alignment horizontal="right" wrapText="1"/>
    </xf>
    <xf numFmtId="3" fontId="16" fillId="6" borderId="41" xfId="0" quotePrefix="1" applyNumberFormat="1" applyFont="1" applyFill="1" applyBorder="1" applyAlignment="1">
      <alignment horizontal="right"/>
    </xf>
    <xf numFmtId="3" fontId="16" fillId="6" borderId="2" xfId="0" applyNumberFormat="1" applyFont="1" applyFill="1" applyBorder="1" applyAlignment="1">
      <alignment horizontal="right" wrapText="1"/>
    </xf>
    <xf numFmtId="3" fontId="16" fillId="5" borderId="41" xfId="0" quotePrefix="1" applyNumberFormat="1" applyFont="1" applyFill="1" applyBorder="1" applyAlignment="1">
      <alignment horizontal="right"/>
    </xf>
    <xf numFmtId="3" fontId="17" fillId="0" borderId="0" xfId="0" applyNumberFormat="1" applyFont="1"/>
    <xf numFmtId="0" fontId="20" fillId="0" borderId="0" xfId="0" applyFont="1"/>
    <xf numFmtId="0" fontId="1" fillId="0" borderId="0" xfId="0" quotePrefix="1" applyFont="1" applyAlignment="1">
      <alignment horizontal="left" wrapText="1"/>
    </xf>
    <xf numFmtId="0" fontId="22" fillId="0" borderId="0" xfId="0" applyFont="1"/>
    <xf numFmtId="0" fontId="2" fillId="0" borderId="0" xfId="0" applyFont="1" applyAlignment="1">
      <alignment horizontal="right"/>
    </xf>
    <xf numFmtId="4" fontId="3" fillId="7" borderId="6" xfId="0" applyNumberFormat="1" applyFont="1" applyFill="1" applyBorder="1"/>
    <xf numFmtId="4" fontId="3" fillId="0" borderId="6" xfId="0" applyNumberFormat="1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 applyBorder="1" applyAlignment="1">
      <alignment wrapText="1"/>
    </xf>
    <xf numFmtId="4" fontId="2" fillId="0" borderId="47" xfId="0" applyNumberFormat="1" applyFont="1" applyBorder="1"/>
    <xf numFmtId="0" fontId="3" fillId="3" borderId="48" xfId="0" applyFont="1" applyFill="1" applyBorder="1" applyAlignment="1">
      <alignment horizontal="center" vertical="center"/>
    </xf>
    <xf numFmtId="4" fontId="3" fillId="0" borderId="47" xfId="0" applyNumberFormat="1" applyFont="1" applyFill="1" applyBorder="1" applyAlignment="1">
      <alignment vertical="center"/>
    </xf>
    <xf numFmtId="1" fontId="24" fillId="4" borderId="7" xfId="0" applyNumberFormat="1" applyFont="1" applyFill="1" applyBorder="1" applyAlignment="1">
      <alignment horizontal="right" vertical="top" wrapText="1"/>
    </xf>
    <xf numFmtId="1" fontId="24" fillId="4" borderId="11" xfId="0" applyNumberFormat="1" applyFont="1" applyFill="1" applyBorder="1" applyAlignment="1">
      <alignment horizontal="left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" fontId="24" fillId="0" borderId="7" xfId="0" applyNumberFormat="1" applyFont="1" applyBorder="1" applyAlignment="1">
      <alignment horizontal="right" vertical="top" wrapText="1"/>
    </xf>
    <xf numFmtId="1" fontId="24" fillId="0" borderId="11" xfId="0" applyNumberFormat="1" applyFont="1" applyBorder="1" applyAlignment="1">
      <alignment horizontal="left" wrapText="1"/>
    </xf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wrapText="1"/>
    </xf>
    <xf numFmtId="3" fontId="26" fillId="0" borderId="0" xfId="0" applyNumberFormat="1" applyFont="1"/>
    <xf numFmtId="0" fontId="7" fillId="0" borderId="0" xfId="0" applyFont="1" applyAlignment="1">
      <alignment horizontal="center" wrapText="1"/>
    </xf>
    <xf numFmtId="0" fontId="28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3" fontId="25" fillId="0" borderId="0" xfId="0" applyNumberFormat="1" applyFont="1"/>
    <xf numFmtId="0" fontId="2" fillId="0" borderId="0" xfId="0" applyFont="1" applyAlignment="1">
      <alignment vertical="center" wrapText="1"/>
    </xf>
    <xf numFmtId="0" fontId="2" fillId="0" borderId="0" xfId="0" applyFont="1"/>
    <xf numFmtId="1" fontId="7" fillId="3" borderId="30" xfId="0" applyNumberFormat="1" applyFont="1" applyFill="1" applyBorder="1" applyAlignment="1">
      <alignment horizontal="left" wrapText="1"/>
    </xf>
    <xf numFmtId="0" fontId="24" fillId="11" borderId="13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4" fontId="3" fillId="10" borderId="4" xfId="0" applyNumberFormat="1" applyFont="1" applyFill="1" applyBorder="1"/>
    <xf numFmtId="4" fontId="2" fillId="10" borderId="6" xfId="0" applyNumberFormat="1" applyFont="1" applyFill="1" applyBorder="1"/>
    <xf numFmtId="4" fontId="3" fillId="10" borderId="6" xfId="0" applyNumberFormat="1" applyFont="1" applyFill="1" applyBorder="1" applyAlignment="1">
      <alignment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/>
    </xf>
    <xf numFmtId="4" fontId="7" fillId="3" borderId="31" xfId="0" applyNumberFormat="1" applyFont="1" applyFill="1" applyBorder="1"/>
    <xf numFmtId="4" fontId="7" fillId="3" borderId="32" xfId="0" applyNumberFormat="1" applyFont="1" applyFill="1" applyBorder="1"/>
    <xf numFmtId="4" fontId="7" fillId="3" borderId="33" xfId="0" applyNumberFormat="1" applyFont="1" applyFill="1" applyBorder="1"/>
    <xf numFmtId="4" fontId="7" fillId="3" borderId="34" xfId="0" applyNumberFormat="1" applyFont="1" applyFill="1" applyBorder="1"/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/>
    <xf numFmtId="4" fontId="8" fillId="11" borderId="17" xfId="0" applyNumberFormat="1" applyFont="1" applyFill="1" applyBorder="1"/>
    <xf numFmtId="4" fontId="8" fillId="0" borderId="17" xfId="0" applyNumberFormat="1" applyFont="1" applyBorder="1" applyAlignment="1">
      <alignment horizont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2" xfId="0" applyNumberFormat="1" applyFont="1" applyBorder="1"/>
    <xf numFmtId="4" fontId="7" fillId="11" borderId="22" xfId="0" applyNumberFormat="1" applyFont="1" applyFill="1" applyBorder="1"/>
    <xf numFmtId="4" fontId="7" fillId="0" borderId="22" xfId="0" applyNumberFormat="1" applyFont="1" applyBorder="1" applyAlignment="1">
      <alignment horizont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/>
    <xf numFmtId="4" fontId="7" fillId="0" borderId="27" xfId="0" applyNumberFormat="1" applyFont="1" applyBorder="1"/>
    <xf numFmtId="4" fontId="7" fillId="11" borderId="27" xfId="0" applyNumberFormat="1" applyFont="1" applyFill="1" applyBorder="1"/>
    <xf numFmtId="4" fontId="7" fillId="0" borderId="28" xfId="0" applyNumberFormat="1" applyFont="1" applyBorder="1"/>
    <xf numFmtId="4" fontId="7" fillId="0" borderId="29" xfId="0" applyNumberFormat="1" applyFont="1" applyBorder="1"/>
    <xf numFmtId="4" fontId="7" fillId="0" borderId="0" xfId="0" applyNumberFormat="1" applyFont="1"/>
    <xf numFmtId="4" fontId="7" fillId="0" borderId="36" xfId="0" applyNumberFormat="1" applyFont="1" applyBorder="1"/>
    <xf numFmtId="4" fontId="7" fillId="0" borderId="37" xfId="0" applyNumberFormat="1" applyFont="1" applyBorder="1"/>
    <xf numFmtId="4" fontId="7" fillId="11" borderId="37" xfId="0" applyNumberFormat="1" applyFont="1" applyFill="1" applyBorder="1"/>
    <xf numFmtId="4" fontId="7" fillId="0" borderId="38" xfId="0" applyNumberFormat="1" applyFont="1" applyBorder="1"/>
    <xf numFmtId="4" fontId="7" fillId="0" borderId="39" xfId="0" applyNumberFormat="1" applyFont="1" applyBorder="1"/>
    <xf numFmtId="4" fontId="8" fillId="0" borderId="12" xfId="0" applyNumberFormat="1" applyFont="1" applyBorder="1"/>
    <xf numFmtId="4" fontId="8" fillId="11" borderId="12" xfId="0" applyNumberFormat="1" applyFont="1" applyFill="1" applyBorder="1"/>
    <xf numFmtId="4" fontId="16" fillId="5" borderId="2" xfId="0" applyNumberFormat="1" applyFont="1" applyFill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4" fontId="16" fillId="5" borderId="2" xfId="0" applyNumberFormat="1" applyFont="1" applyFill="1" applyBorder="1" applyAlignment="1">
      <alignment horizontal="right" wrapText="1"/>
    </xf>
    <xf numFmtId="4" fontId="16" fillId="6" borderId="41" xfId="0" quotePrefix="1" applyNumberFormat="1" applyFont="1" applyFill="1" applyBorder="1" applyAlignment="1">
      <alignment horizontal="right"/>
    </xf>
    <xf numFmtId="4" fontId="16" fillId="5" borderId="41" xfId="0" quotePrefix="1" applyNumberFormat="1" applyFont="1" applyFill="1" applyBorder="1" applyAlignment="1">
      <alignment horizontal="right"/>
    </xf>
    <xf numFmtId="4" fontId="3" fillId="0" borderId="4" xfId="0" applyNumberFormat="1" applyFont="1" applyBorder="1"/>
    <xf numFmtId="4" fontId="2" fillId="0" borderId="0" xfId="0" applyNumberFormat="1" applyFont="1" applyFill="1" applyBorder="1"/>
    <xf numFmtId="0" fontId="2" fillId="0" borderId="0" xfId="0" applyFont="1"/>
    <xf numFmtId="0" fontId="26" fillId="0" borderId="0" xfId="0" applyFont="1" applyAlignment="1">
      <alignment horizontal="center" vertical="center"/>
    </xf>
    <xf numFmtId="0" fontId="8" fillId="0" borderId="48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4" fontId="8" fillId="0" borderId="6" xfId="0" applyNumberFormat="1" applyFont="1" applyBorder="1"/>
    <xf numFmtId="4" fontId="8" fillId="10" borderId="6" xfId="0" applyNumberFormat="1" applyFont="1" applyFill="1" applyBorder="1"/>
    <xf numFmtId="4" fontId="8" fillId="0" borderId="6" xfId="0" applyNumberFormat="1" applyFont="1" applyFill="1" applyBorder="1"/>
    <xf numFmtId="0" fontId="7" fillId="0" borderId="48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4" fontId="7" fillId="0" borderId="6" xfId="0" applyNumberFormat="1" applyFont="1" applyBorder="1"/>
    <xf numFmtId="4" fontId="7" fillId="10" borderId="6" xfId="0" applyNumberFormat="1" applyFont="1" applyFill="1" applyBorder="1"/>
    <xf numFmtId="4" fontId="7" fillId="0" borderId="6" xfId="0" applyNumberFormat="1" applyFont="1" applyFill="1" applyBorder="1"/>
    <xf numFmtId="4" fontId="7" fillId="0" borderId="47" xfId="0" applyNumberFormat="1" applyFont="1" applyBorder="1"/>
    <xf numFmtId="0" fontId="7" fillId="0" borderId="42" xfId="0" applyFont="1" applyBorder="1" applyAlignment="1">
      <alignment horizontal="center"/>
    </xf>
    <xf numFmtId="0" fontId="7" fillId="0" borderId="0" xfId="0" applyFont="1" applyBorder="1"/>
    <xf numFmtId="4" fontId="7" fillId="0" borderId="0" xfId="0" applyNumberFormat="1" applyFont="1" applyBorder="1"/>
    <xf numFmtId="4" fontId="8" fillId="0" borderId="47" xfId="0" applyNumberFormat="1" applyFont="1" applyBorder="1"/>
    <xf numFmtId="0" fontId="8" fillId="0" borderId="5" xfId="0" applyFont="1" applyBorder="1" applyAlignment="1">
      <alignment wrapText="1"/>
    </xf>
    <xf numFmtId="0" fontId="8" fillId="3" borderId="4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4" fontId="8" fillId="3" borderId="44" xfId="0" applyNumberFormat="1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4" fontId="8" fillId="3" borderId="52" xfId="0" applyNumberFormat="1" applyFont="1" applyFill="1" applyBorder="1" applyAlignment="1">
      <alignment vertical="center"/>
    </xf>
    <xf numFmtId="4" fontId="8" fillId="3" borderId="51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4" fontId="8" fillId="0" borderId="47" xfId="0" applyNumberFormat="1" applyFont="1" applyFill="1" applyBorder="1" applyAlignment="1">
      <alignment vertical="center"/>
    </xf>
    <xf numFmtId="4" fontId="8" fillId="7" borderId="6" xfId="0" applyNumberFormat="1" applyFont="1" applyFill="1" applyBorder="1"/>
    <xf numFmtId="0" fontId="7" fillId="0" borderId="0" xfId="0" applyFont="1" applyBorder="1" applyAlignment="1">
      <alignment wrapText="1"/>
    </xf>
    <xf numFmtId="0" fontId="7" fillId="0" borderId="49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/>
    <xf numFmtId="4" fontId="7" fillId="10" borderId="1" xfId="0" applyNumberFormat="1" applyFont="1" applyFill="1" applyBorder="1"/>
    <xf numFmtId="4" fontId="7" fillId="0" borderId="50" xfId="0" applyNumberFormat="1" applyFont="1" applyFill="1" applyBorder="1"/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/>
    <xf numFmtId="0" fontId="9" fillId="0" borderId="41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9" fillId="5" borderId="41" xfId="0" quotePrefix="1" applyFont="1" applyFill="1" applyBorder="1" applyAlignment="1">
      <alignment horizontal="left" wrapText="1"/>
    </xf>
    <xf numFmtId="0" fontId="10" fillId="5" borderId="3" xfId="0" applyFont="1" applyFill="1" applyBorder="1" applyAlignment="1">
      <alignment wrapText="1"/>
    </xf>
    <xf numFmtId="0" fontId="9" fillId="0" borderId="41" xfId="0" quotePrefix="1" applyFont="1" applyBorder="1" applyAlignment="1">
      <alignment horizontal="left" wrapText="1"/>
    </xf>
    <xf numFmtId="0" fontId="16" fillId="5" borderId="41" xfId="0" applyFont="1" applyFill="1" applyBorder="1" applyAlignment="1">
      <alignment horizontal="left" wrapText="1"/>
    </xf>
    <xf numFmtId="0" fontId="16" fillId="5" borderId="3" xfId="0" applyFont="1" applyFill="1" applyBorder="1" applyAlignment="1">
      <alignment horizontal="left" wrapText="1"/>
    </xf>
    <xf numFmtId="0" fontId="16" fillId="5" borderId="43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5" borderId="41" xfId="0" applyFont="1" applyFill="1" applyBorder="1" applyAlignment="1">
      <alignment horizontal="left" wrapText="1"/>
    </xf>
    <xf numFmtId="0" fontId="7" fillId="5" borderId="3" xfId="0" applyFont="1" applyFill="1" applyBorder="1"/>
    <xf numFmtId="0" fontId="7" fillId="0" borderId="3" xfId="0" applyFont="1" applyBorder="1"/>
    <xf numFmtId="0" fontId="9" fillId="0" borderId="41" xfId="0" quotePrefix="1" applyFont="1" applyBorder="1" applyAlignment="1">
      <alignment horizontal="left"/>
    </xf>
    <xf numFmtId="0" fontId="7" fillId="0" borderId="3" xfId="0" applyFont="1" applyBorder="1" applyAlignment="1">
      <alignment wrapText="1"/>
    </xf>
    <xf numFmtId="0" fontId="16" fillId="6" borderId="41" xfId="0" applyFont="1" applyFill="1" applyBorder="1" applyAlignment="1">
      <alignment horizontal="left" wrapText="1"/>
    </xf>
    <xf numFmtId="0" fontId="16" fillId="6" borderId="3" xfId="0" applyFont="1" applyFill="1" applyBorder="1" applyAlignment="1">
      <alignment horizontal="left" wrapText="1"/>
    </xf>
    <xf numFmtId="0" fontId="16" fillId="6" borderId="43" xfId="0" applyFont="1" applyFill="1" applyBorder="1" applyAlignment="1">
      <alignment horizontal="left" wrapText="1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24" fillId="10" borderId="8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0" fontId="24" fillId="9" borderId="8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left" wrapText="1"/>
    </xf>
    <xf numFmtId="0" fontId="2" fillId="2" borderId="44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3" fillId="7" borderId="28" xfId="0" applyFont="1" applyFill="1" applyBorder="1" applyAlignment="1">
      <alignment horizontal="left" wrapText="1"/>
    </xf>
    <xf numFmtId="0" fontId="0" fillId="0" borderId="44" xfId="0" applyBorder="1" applyAlignment="1">
      <alignment wrapText="1"/>
    </xf>
    <xf numFmtId="0" fontId="7" fillId="0" borderId="28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8" fillId="7" borderId="28" xfId="0" applyFont="1" applyFill="1" applyBorder="1" applyAlignment="1">
      <alignment horizontal="left" wrapText="1"/>
    </xf>
    <xf numFmtId="0" fontId="32" fillId="0" borderId="44" xfId="0" applyFont="1" applyBorder="1" applyAlignment="1">
      <alignment wrapText="1"/>
    </xf>
    <xf numFmtId="0" fontId="29" fillId="0" borderId="2" xfId="0" applyFont="1" applyBorder="1" applyAlignment="1">
      <alignment horizontal="center" wrapText="1"/>
    </xf>
  </cellXfs>
  <cellStyles count="2">
    <cellStyle name="Normalno" xfId="0" builtinId="0"/>
    <cellStyle name="Obično_List5" xfId="1" xr:uid="{B3E46805-6CA6-4F9D-9882-B6331F954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5E39211-59BE-4A36-A0F9-F9D1B066AA1A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5710528-5232-4522-96A2-7FFDFC130F1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23</xdr:row>
      <xdr:rowOff>19050</xdr:rowOff>
    </xdr:from>
    <xdr:to>
      <xdr:col>1</xdr:col>
      <xdr:colOff>0</xdr:colOff>
      <xdr:row>25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6927EA1-613F-49CB-9B8E-86FAF173FC77}"/>
            </a:ext>
          </a:extLst>
        </xdr:cNvPr>
        <xdr:cNvSpPr>
          <a:spLocks noChangeShapeType="1"/>
        </xdr:cNvSpPr>
      </xdr:nvSpPr>
      <xdr:spPr bwMode="auto">
        <a:xfrm>
          <a:off x="19050" y="54864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23</xdr:row>
      <xdr:rowOff>19050</xdr:rowOff>
    </xdr:from>
    <xdr:to>
      <xdr:col>0</xdr:col>
      <xdr:colOff>1057275</xdr:colOff>
      <xdr:row>25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39413ED0-6106-4110-BFF4-10F71FCCDEE6}"/>
            </a:ext>
          </a:extLst>
        </xdr:cNvPr>
        <xdr:cNvSpPr>
          <a:spLocks noChangeShapeType="1"/>
        </xdr:cNvSpPr>
      </xdr:nvSpPr>
      <xdr:spPr bwMode="auto">
        <a:xfrm>
          <a:off x="9525" y="54864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19050</xdr:rowOff>
    </xdr:from>
    <xdr:to>
      <xdr:col>1</xdr:col>
      <xdr:colOff>0</xdr:colOff>
      <xdr:row>38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671C38A-2123-44FB-8F86-7A8725924B36}"/>
            </a:ext>
          </a:extLst>
        </xdr:cNvPr>
        <xdr:cNvSpPr>
          <a:spLocks noChangeShapeType="1"/>
        </xdr:cNvSpPr>
      </xdr:nvSpPr>
      <xdr:spPr bwMode="auto">
        <a:xfrm>
          <a:off x="19050" y="91821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19050</xdr:rowOff>
    </xdr:from>
    <xdr:to>
      <xdr:col>0</xdr:col>
      <xdr:colOff>1057275</xdr:colOff>
      <xdr:row>38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9C8185E2-B08E-4021-8E0C-E18723D78022}"/>
            </a:ext>
          </a:extLst>
        </xdr:cNvPr>
        <xdr:cNvSpPr>
          <a:spLocks noChangeShapeType="1"/>
        </xdr:cNvSpPr>
      </xdr:nvSpPr>
      <xdr:spPr bwMode="auto">
        <a:xfrm>
          <a:off x="9525" y="91821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3246-2A2E-41B5-9211-6253ED421DD1}">
  <dimension ref="A2:L45"/>
  <sheetViews>
    <sheetView tabSelected="1" workbookViewId="0">
      <selection activeCell="M20" sqref="M20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8" customWidth="1"/>
    <col min="5" max="5" width="44.7109375" style="1" customWidth="1"/>
    <col min="6" max="6" width="15.85546875" style="1" bestFit="1" customWidth="1"/>
    <col min="7" max="7" width="15.85546875" style="125" customWidth="1"/>
    <col min="8" max="8" width="17.28515625" style="1" customWidth="1"/>
    <col min="9" max="9" width="16.7109375" style="1" customWidth="1"/>
    <col min="10" max="10" width="11.42578125" style="1"/>
    <col min="11" max="11" width="16.28515625" style="1" bestFit="1" customWidth="1"/>
    <col min="12" max="12" width="21.7109375" style="1" bestFit="1" customWidth="1"/>
    <col min="13" max="257" width="11.42578125" style="1"/>
    <col min="258" max="259" width="4.28515625" style="1" customWidth="1"/>
    <col min="260" max="260" width="5.5703125" style="1" customWidth="1"/>
    <col min="261" max="261" width="5.28515625" style="1" customWidth="1"/>
    <col min="262" max="262" width="44.7109375" style="1" customWidth="1"/>
    <col min="263" max="263" width="15.85546875" style="1" bestFit="1" customWidth="1"/>
    <col min="264" max="264" width="17.28515625" style="1" customWidth="1"/>
    <col min="265" max="265" width="16.7109375" style="1" customWidth="1"/>
    <col min="266" max="266" width="11.42578125" style="1"/>
    <col min="267" max="267" width="16.28515625" style="1" bestFit="1" customWidth="1"/>
    <col min="268" max="268" width="21.7109375" style="1" bestFit="1" customWidth="1"/>
    <col min="269" max="513" width="11.42578125" style="1"/>
    <col min="514" max="515" width="4.28515625" style="1" customWidth="1"/>
    <col min="516" max="516" width="5.5703125" style="1" customWidth="1"/>
    <col min="517" max="517" width="5.28515625" style="1" customWidth="1"/>
    <col min="518" max="518" width="44.7109375" style="1" customWidth="1"/>
    <col min="519" max="519" width="15.85546875" style="1" bestFit="1" customWidth="1"/>
    <col min="520" max="520" width="17.28515625" style="1" customWidth="1"/>
    <col min="521" max="521" width="16.7109375" style="1" customWidth="1"/>
    <col min="522" max="522" width="11.42578125" style="1"/>
    <col min="523" max="523" width="16.28515625" style="1" bestFit="1" customWidth="1"/>
    <col min="524" max="524" width="21.7109375" style="1" bestFit="1" customWidth="1"/>
    <col min="525" max="769" width="11.42578125" style="1"/>
    <col min="770" max="771" width="4.28515625" style="1" customWidth="1"/>
    <col min="772" max="772" width="5.5703125" style="1" customWidth="1"/>
    <col min="773" max="773" width="5.28515625" style="1" customWidth="1"/>
    <col min="774" max="774" width="44.7109375" style="1" customWidth="1"/>
    <col min="775" max="775" width="15.85546875" style="1" bestFit="1" customWidth="1"/>
    <col min="776" max="776" width="17.28515625" style="1" customWidth="1"/>
    <col min="777" max="777" width="16.7109375" style="1" customWidth="1"/>
    <col min="778" max="778" width="11.42578125" style="1"/>
    <col min="779" max="779" width="16.28515625" style="1" bestFit="1" customWidth="1"/>
    <col min="780" max="780" width="21.7109375" style="1" bestFit="1" customWidth="1"/>
    <col min="781" max="1025" width="11.42578125" style="1"/>
    <col min="1026" max="1027" width="4.28515625" style="1" customWidth="1"/>
    <col min="1028" max="1028" width="5.5703125" style="1" customWidth="1"/>
    <col min="1029" max="1029" width="5.28515625" style="1" customWidth="1"/>
    <col min="1030" max="1030" width="44.7109375" style="1" customWidth="1"/>
    <col min="1031" max="1031" width="15.85546875" style="1" bestFit="1" customWidth="1"/>
    <col min="1032" max="1032" width="17.28515625" style="1" customWidth="1"/>
    <col min="1033" max="1033" width="16.7109375" style="1" customWidth="1"/>
    <col min="1034" max="1034" width="11.42578125" style="1"/>
    <col min="1035" max="1035" width="16.28515625" style="1" bestFit="1" customWidth="1"/>
    <col min="1036" max="1036" width="21.7109375" style="1" bestFit="1" customWidth="1"/>
    <col min="1037" max="1281" width="11.42578125" style="1"/>
    <col min="1282" max="1283" width="4.28515625" style="1" customWidth="1"/>
    <col min="1284" max="1284" width="5.5703125" style="1" customWidth="1"/>
    <col min="1285" max="1285" width="5.28515625" style="1" customWidth="1"/>
    <col min="1286" max="1286" width="44.7109375" style="1" customWidth="1"/>
    <col min="1287" max="1287" width="15.85546875" style="1" bestFit="1" customWidth="1"/>
    <col min="1288" max="1288" width="17.28515625" style="1" customWidth="1"/>
    <col min="1289" max="1289" width="16.7109375" style="1" customWidth="1"/>
    <col min="1290" max="1290" width="11.42578125" style="1"/>
    <col min="1291" max="1291" width="16.28515625" style="1" bestFit="1" customWidth="1"/>
    <col min="1292" max="1292" width="21.7109375" style="1" bestFit="1" customWidth="1"/>
    <col min="1293" max="1537" width="11.42578125" style="1"/>
    <col min="1538" max="1539" width="4.28515625" style="1" customWidth="1"/>
    <col min="1540" max="1540" width="5.5703125" style="1" customWidth="1"/>
    <col min="1541" max="1541" width="5.28515625" style="1" customWidth="1"/>
    <col min="1542" max="1542" width="44.7109375" style="1" customWidth="1"/>
    <col min="1543" max="1543" width="15.85546875" style="1" bestFit="1" customWidth="1"/>
    <col min="1544" max="1544" width="17.28515625" style="1" customWidth="1"/>
    <col min="1545" max="1545" width="16.7109375" style="1" customWidth="1"/>
    <col min="1546" max="1546" width="11.42578125" style="1"/>
    <col min="1547" max="1547" width="16.28515625" style="1" bestFit="1" customWidth="1"/>
    <col min="1548" max="1548" width="21.7109375" style="1" bestFit="1" customWidth="1"/>
    <col min="1549" max="1793" width="11.42578125" style="1"/>
    <col min="1794" max="1795" width="4.28515625" style="1" customWidth="1"/>
    <col min="1796" max="1796" width="5.5703125" style="1" customWidth="1"/>
    <col min="1797" max="1797" width="5.28515625" style="1" customWidth="1"/>
    <col min="1798" max="1798" width="44.7109375" style="1" customWidth="1"/>
    <col min="1799" max="1799" width="15.85546875" style="1" bestFit="1" customWidth="1"/>
    <col min="1800" max="1800" width="17.28515625" style="1" customWidth="1"/>
    <col min="1801" max="1801" width="16.7109375" style="1" customWidth="1"/>
    <col min="1802" max="1802" width="11.42578125" style="1"/>
    <col min="1803" max="1803" width="16.28515625" style="1" bestFit="1" customWidth="1"/>
    <col min="1804" max="1804" width="21.7109375" style="1" bestFit="1" customWidth="1"/>
    <col min="1805" max="2049" width="11.42578125" style="1"/>
    <col min="2050" max="2051" width="4.28515625" style="1" customWidth="1"/>
    <col min="2052" max="2052" width="5.5703125" style="1" customWidth="1"/>
    <col min="2053" max="2053" width="5.28515625" style="1" customWidth="1"/>
    <col min="2054" max="2054" width="44.7109375" style="1" customWidth="1"/>
    <col min="2055" max="2055" width="15.85546875" style="1" bestFit="1" customWidth="1"/>
    <col min="2056" max="2056" width="17.28515625" style="1" customWidth="1"/>
    <col min="2057" max="2057" width="16.7109375" style="1" customWidth="1"/>
    <col min="2058" max="2058" width="11.42578125" style="1"/>
    <col min="2059" max="2059" width="16.28515625" style="1" bestFit="1" customWidth="1"/>
    <col min="2060" max="2060" width="21.7109375" style="1" bestFit="1" customWidth="1"/>
    <col min="2061" max="2305" width="11.42578125" style="1"/>
    <col min="2306" max="2307" width="4.28515625" style="1" customWidth="1"/>
    <col min="2308" max="2308" width="5.5703125" style="1" customWidth="1"/>
    <col min="2309" max="2309" width="5.28515625" style="1" customWidth="1"/>
    <col min="2310" max="2310" width="44.7109375" style="1" customWidth="1"/>
    <col min="2311" max="2311" width="15.85546875" style="1" bestFit="1" customWidth="1"/>
    <col min="2312" max="2312" width="17.28515625" style="1" customWidth="1"/>
    <col min="2313" max="2313" width="16.7109375" style="1" customWidth="1"/>
    <col min="2314" max="2314" width="11.42578125" style="1"/>
    <col min="2315" max="2315" width="16.28515625" style="1" bestFit="1" customWidth="1"/>
    <col min="2316" max="2316" width="21.7109375" style="1" bestFit="1" customWidth="1"/>
    <col min="2317" max="2561" width="11.42578125" style="1"/>
    <col min="2562" max="2563" width="4.28515625" style="1" customWidth="1"/>
    <col min="2564" max="2564" width="5.5703125" style="1" customWidth="1"/>
    <col min="2565" max="2565" width="5.28515625" style="1" customWidth="1"/>
    <col min="2566" max="2566" width="44.7109375" style="1" customWidth="1"/>
    <col min="2567" max="2567" width="15.85546875" style="1" bestFit="1" customWidth="1"/>
    <col min="2568" max="2568" width="17.28515625" style="1" customWidth="1"/>
    <col min="2569" max="2569" width="16.7109375" style="1" customWidth="1"/>
    <col min="2570" max="2570" width="11.42578125" style="1"/>
    <col min="2571" max="2571" width="16.28515625" style="1" bestFit="1" customWidth="1"/>
    <col min="2572" max="2572" width="21.7109375" style="1" bestFit="1" customWidth="1"/>
    <col min="2573" max="2817" width="11.42578125" style="1"/>
    <col min="2818" max="2819" width="4.28515625" style="1" customWidth="1"/>
    <col min="2820" max="2820" width="5.5703125" style="1" customWidth="1"/>
    <col min="2821" max="2821" width="5.28515625" style="1" customWidth="1"/>
    <col min="2822" max="2822" width="44.7109375" style="1" customWidth="1"/>
    <col min="2823" max="2823" width="15.85546875" style="1" bestFit="1" customWidth="1"/>
    <col min="2824" max="2824" width="17.28515625" style="1" customWidth="1"/>
    <col min="2825" max="2825" width="16.7109375" style="1" customWidth="1"/>
    <col min="2826" max="2826" width="11.42578125" style="1"/>
    <col min="2827" max="2827" width="16.28515625" style="1" bestFit="1" customWidth="1"/>
    <col min="2828" max="2828" width="21.7109375" style="1" bestFit="1" customWidth="1"/>
    <col min="2829" max="3073" width="11.42578125" style="1"/>
    <col min="3074" max="3075" width="4.28515625" style="1" customWidth="1"/>
    <col min="3076" max="3076" width="5.5703125" style="1" customWidth="1"/>
    <col min="3077" max="3077" width="5.28515625" style="1" customWidth="1"/>
    <col min="3078" max="3078" width="44.7109375" style="1" customWidth="1"/>
    <col min="3079" max="3079" width="15.85546875" style="1" bestFit="1" customWidth="1"/>
    <col min="3080" max="3080" width="17.28515625" style="1" customWidth="1"/>
    <col min="3081" max="3081" width="16.7109375" style="1" customWidth="1"/>
    <col min="3082" max="3082" width="11.42578125" style="1"/>
    <col min="3083" max="3083" width="16.28515625" style="1" bestFit="1" customWidth="1"/>
    <col min="3084" max="3084" width="21.7109375" style="1" bestFit="1" customWidth="1"/>
    <col min="3085" max="3329" width="11.42578125" style="1"/>
    <col min="3330" max="3331" width="4.28515625" style="1" customWidth="1"/>
    <col min="3332" max="3332" width="5.5703125" style="1" customWidth="1"/>
    <col min="3333" max="3333" width="5.28515625" style="1" customWidth="1"/>
    <col min="3334" max="3334" width="44.7109375" style="1" customWidth="1"/>
    <col min="3335" max="3335" width="15.85546875" style="1" bestFit="1" customWidth="1"/>
    <col min="3336" max="3336" width="17.28515625" style="1" customWidth="1"/>
    <col min="3337" max="3337" width="16.7109375" style="1" customWidth="1"/>
    <col min="3338" max="3338" width="11.42578125" style="1"/>
    <col min="3339" max="3339" width="16.28515625" style="1" bestFit="1" customWidth="1"/>
    <col min="3340" max="3340" width="21.7109375" style="1" bestFit="1" customWidth="1"/>
    <col min="3341" max="3585" width="11.42578125" style="1"/>
    <col min="3586" max="3587" width="4.28515625" style="1" customWidth="1"/>
    <col min="3588" max="3588" width="5.5703125" style="1" customWidth="1"/>
    <col min="3589" max="3589" width="5.28515625" style="1" customWidth="1"/>
    <col min="3590" max="3590" width="44.7109375" style="1" customWidth="1"/>
    <col min="3591" max="3591" width="15.85546875" style="1" bestFit="1" customWidth="1"/>
    <col min="3592" max="3592" width="17.28515625" style="1" customWidth="1"/>
    <col min="3593" max="3593" width="16.7109375" style="1" customWidth="1"/>
    <col min="3594" max="3594" width="11.42578125" style="1"/>
    <col min="3595" max="3595" width="16.28515625" style="1" bestFit="1" customWidth="1"/>
    <col min="3596" max="3596" width="21.7109375" style="1" bestFit="1" customWidth="1"/>
    <col min="3597" max="3841" width="11.42578125" style="1"/>
    <col min="3842" max="3843" width="4.28515625" style="1" customWidth="1"/>
    <col min="3844" max="3844" width="5.5703125" style="1" customWidth="1"/>
    <col min="3845" max="3845" width="5.28515625" style="1" customWidth="1"/>
    <col min="3846" max="3846" width="44.7109375" style="1" customWidth="1"/>
    <col min="3847" max="3847" width="15.85546875" style="1" bestFit="1" customWidth="1"/>
    <col min="3848" max="3848" width="17.28515625" style="1" customWidth="1"/>
    <col min="3849" max="3849" width="16.7109375" style="1" customWidth="1"/>
    <col min="3850" max="3850" width="11.42578125" style="1"/>
    <col min="3851" max="3851" width="16.28515625" style="1" bestFit="1" customWidth="1"/>
    <col min="3852" max="3852" width="21.7109375" style="1" bestFit="1" customWidth="1"/>
    <col min="3853" max="4097" width="11.42578125" style="1"/>
    <col min="4098" max="4099" width="4.28515625" style="1" customWidth="1"/>
    <col min="4100" max="4100" width="5.5703125" style="1" customWidth="1"/>
    <col min="4101" max="4101" width="5.28515625" style="1" customWidth="1"/>
    <col min="4102" max="4102" width="44.7109375" style="1" customWidth="1"/>
    <col min="4103" max="4103" width="15.85546875" style="1" bestFit="1" customWidth="1"/>
    <col min="4104" max="4104" width="17.28515625" style="1" customWidth="1"/>
    <col min="4105" max="4105" width="16.7109375" style="1" customWidth="1"/>
    <col min="4106" max="4106" width="11.42578125" style="1"/>
    <col min="4107" max="4107" width="16.28515625" style="1" bestFit="1" customWidth="1"/>
    <col min="4108" max="4108" width="21.7109375" style="1" bestFit="1" customWidth="1"/>
    <col min="4109" max="4353" width="11.42578125" style="1"/>
    <col min="4354" max="4355" width="4.28515625" style="1" customWidth="1"/>
    <col min="4356" max="4356" width="5.5703125" style="1" customWidth="1"/>
    <col min="4357" max="4357" width="5.28515625" style="1" customWidth="1"/>
    <col min="4358" max="4358" width="44.7109375" style="1" customWidth="1"/>
    <col min="4359" max="4359" width="15.85546875" style="1" bestFit="1" customWidth="1"/>
    <col min="4360" max="4360" width="17.28515625" style="1" customWidth="1"/>
    <col min="4361" max="4361" width="16.7109375" style="1" customWidth="1"/>
    <col min="4362" max="4362" width="11.42578125" style="1"/>
    <col min="4363" max="4363" width="16.28515625" style="1" bestFit="1" customWidth="1"/>
    <col min="4364" max="4364" width="21.7109375" style="1" bestFit="1" customWidth="1"/>
    <col min="4365" max="4609" width="11.42578125" style="1"/>
    <col min="4610" max="4611" width="4.28515625" style="1" customWidth="1"/>
    <col min="4612" max="4612" width="5.5703125" style="1" customWidth="1"/>
    <col min="4613" max="4613" width="5.28515625" style="1" customWidth="1"/>
    <col min="4614" max="4614" width="44.7109375" style="1" customWidth="1"/>
    <col min="4615" max="4615" width="15.85546875" style="1" bestFit="1" customWidth="1"/>
    <col min="4616" max="4616" width="17.28515625" style="1" customWidth="1"/>
    <col min="4617" max="4617" width="16.7109375" style="1" customWidth="1"/>
    <col min="4618" max="4618" width="11.42578125" style="1"/>
    <col min="4619" max="4619" width="16.28515625" style="1" bestFit="1" customWidth="1"/>
    <col min="4620" max="4620" width="21.7109375" style="1" bestFit="1" customWidth="1"/>
    <col min="4621" max="4865" width="11.42578125" style="1"/>
    <col min="4866" max="4867" width="4.28515625" style="1" customWidth="1"/>
    <col min="4868" max="4868" width="5.5703125" style="1" customWidth="1"/>
    <col min="4869" max="4869" width="5.28515625" style="1" customWidth="1"/>
    <col min="4870" max="4870" width="44.7109375" style="1" customWidth="1"/>
    <col min="4871" max="4871" width="15.85546875" style="1" bestFit="1" customWidth="1"/>
    <col min="4872" max="4872" width="17.28515625" style="1" customWidth="1"/>
    <col min="4873" max="4873" width="16.7109375" style="1" customWidth="1"/>
    <col min="4874" max="4874" width="11.42578125" style="1"/>
    <col min="4875" max="4875" width="16.28515625" style="1" bestFit="1" customWidth="1"/>
    <col min="4876" max="4876" width="21.7109375" style="1" bestFit="1" customWidth="1"/>
    <col min="4877" max="5121" width="11.42578125" style="1"/>
    <col min="5122" max="5123" width="4.28515625" style="1" customWidth="1"/>
    <col min="5124" max="5124" width="5.5703125" style="1" customWidth="1"/>
    <col min="5125" max="5125" width="5.28515625" style="1" customWidth="1"/>
    <col min="5126" max="5126" width="44.7109375" style="1" customWidth="1"/>
    <col min="5127" max="5127" width="15.85546875" style="1" bestFit="1" customWidth="1"/>
    <col min="5128" max="5128" width="17.28515625" style="1" customWidth="1"/>
    <col min="5129" max="5129" width="16.7109375" style="1" customWidth="1"/>
    <col min="5130" max="5130" width="11.42578125" style="1"/>
    <col min="5131" max="5131" width="16.28515625" style="1" bestFit="1" customWidth="1"/>
    <col min="5132" max="5132" width="21.7109375" style="1" bestFit="1" customWidth="1"/>
    <col min="5133" max="5377" width="11.42578125" style="1"/>
    <col min="5378" max="5379" width="4.28515625" style="1" customWidth="1"/>
    <col min="5380" max="5380" width="5.5703125" style="1" customWidth="1"/>
    <col min="5381" max="5381" width="5.28515625" style="1" customWidth="1"/>
    <col min="5382" max="5382" width="44.7109375" style="1" customWidth="1"/>
    <col min="5383" max="5383" width="15.85546875" style="1" bestFit="1" customWidth="1"/>
    <col min="5384" max="5384" width="17.28515625" style="1" customWidth="1"/>
    <col min="5385" max="5385" width="16.7109375" style="1" customWidth="1"/>
    <col min="5386" max="5386" width="11.42578125" style="1"/>
    <col min="5387" max="5387" width="16.28515625" style="1" bestFit="1" customWidth="1"/>
    <col min="5388" max="5388" width="21.7109375" style="1" bestFit="1" customWidth="1"/>
    <col min="5389" max="5633" width="11.42578125" style="1"/>
    <col min="5634" max="5635" width="4.28515625" style="1" customWidth="1"/>
    <col min="5636" max="5636" width="5.5703125" style="1" customWidth="1"/>
    <col min="5637" max="5637" width="5.28515625" style="1" customWidth="1"/>
    <col min="5638" max="5638" width="44.7109375" style="1" customWidth="1"/>
    <col min="5639" max="5639" width="15.85546875" style="1" bestFit="1" customWidth="1"/>
    <col min="5640" max="5640" width="17.28515625" style="1" customWidth="1"/>
    <col min="5641" max="5641" width="16.7109375" style="1" customWidth="1"/>
    <col min="5642" max="5642" width="11.42578125" style="1"/>
    <col min="5643" max="5643" width="16.28515625" style="1" bestFit="1" customWidth="1"/>
    <col min="5644" max="5644" width="21.7109375" style="1" bestFit="1" customWidth="1"/>
    <col min="5645" max="5889" width="11.42578125" style="1"/>
    <col min="5890" max="5891" width="4.28515625" style="1" customWidth="1"/>
    <col min="5892" max="5892" width="5.5703125" style="1" customWidth="1"/>
    <col min="5893" max="5893" width="5.28515625" style="1" customWidth="1"/>
    <col min="5894" max="5894" width="44.7109375" style="1" customWidth="1"/>
    <col min="5895" max="5895" width="15.85546875" style="1" bestFit="1" customWidth="1"/>
    <col min="5896" max="5896" width="17.28515625" style="1" customWidth="1"/>
    <col min="5897" max="5897" width="16.7109375" style="1" customWidth="1"/>
    <col min="5898" max="5898" width="11.42578125" style="1"/>
    <col min="5899" max="5899" width="16.28515625" style="1" bestFit="1" customWidth="1"/>
    <col min="5900" max="5900" width="21.7109375" style="1" bestFit="1" customWidth="1"/>
    <col min="5901" max="6145" width="11.42578125" style="1"/>
    <col min="6146" max="6147" width="4.28515625" style="1" customWidth="1"/>
    <col min="6148" max="6148" width="5.5703125" style="1" customWidth="1"/>
    <col min="6149" max="6149" width="5.28515625" style="1" customWidth="1"/>
    <col min="6150" max="6150" width="44.7109375" style="1" customWidth="1"/>
    <col min="6151" max="6151" width="15.85546875" style="1" bestFit="1" customWidth="1"/>
    <col min="6152" max="6152" width="17.28515625" style="1" customWidth="1"/>
    <col min="6153" max="6153" width="16.7109375" style="1" customWidth="1"/>
    <col min="6154" max="6154" width="11.42578125" style="1"/>
    <col min="6155" max="6155" width="16.28515625" style="1" bestFit="1" customWidth="1"/>
    <col min="6156" max="6156" width="21.7109375" style="1" bestFit="1" customWidth="1"/>
    <col min="6157" max="6401" width="11.42578125" style="1"/>
    <col min="6402" max="6403" width="4.28515625" style="1" customWidth="1"/>
    <col min="6404" max="6404" width="5.5703125" style="1" customWidth="1"/>
    <col min="6405" max="6405" width="5.28515625" style="1" customWidth="1"/>
    <col min="6406" max="6406" width="44.7109375" style="1" customWidth="1"/>
    <col min="6407" max="6407" width="15.85546875" style="1" bestFit="1" customWidth="1"/>
    <col min="6408" max="6408" width="17.28515625" style="1" customWidth="1"/>
    <col min="6409" max="6409" width="16.7109375" style="1" customWidth="1"/>
    <col min="6410" max="6410" width="11.42578125" style="1"/>
    <col min="6411" max="6411" width="16.28515625" style="1" bestFit="1" customWidth="1"/>
    <col min="6412" max="6412" width="21.7109375" style="1" bestFit="1" customWidth="1"/>
    <col min="6413" max="6657" width="11.42578125" style="1"/>
    <col min="6658" max="6659" width="4.28515625" style="1" customWidth="1"/>
    <col min="6660" max="6660" width="5.5703125" style="1" customWidth="1"/>
    <col min="6661" max="6661" width="5.28515625" style="1" customWidth="1"/>
    <col min="6662" max="6662" width="44.7109375" style="1" customWidth="1"/>
    <col min="6663" max="6663" width="15.85546875" style="1" bestFit="1" customWidth="1"/>
    <col min="6664" max="6664" width="17.28515625" style="1" customWidth="1"/>
    <col min="6665" max="6665" width="16.7109375" style="1" customWidth="1"/>
    <col min="6666" max="6666" width="11.42578125" style="1"/>
    <col min="6667" max="6667" width="16.28515625" style="1" bestFit="1" customWidth="1"/>
    <col min="6668" max="6668" width="21.7109375" style="1" bestFit="1" customWidth="1"/>
    <col min="6669" max="6913" width="11.42578125" style="1"/>
    <col min="6914" max="6915" width="4.28515625" style="1" customWidth="1"/>
    <col min="6916" max="6916" width="5.5703125" style="1" customWidth="1"/>
    <col min="6917" max="6917" width="5.28515625" style="1" customWidth="1"/>
    <col min="6918" max="6918" width="44.7109375" style="1" customWidth="1"/>
    <col min="6919" max="6919" width="15.85546875" style="1" bestFit="1" customWidth="1"/>
    <col min="6920" max="6920" width="17.28515625" style="1" customWidth="1"/>
    <col min="6921" max="6921" width="16.7109375" style="1" customWidth="1"/>
    <col min="6922" max="6922" width="11.42578125" style="1"/>
    <col min="6923" max="6923" width="16.28515625" style="1" bestFit="1" customWidth="1"/>
    <col min="6924" max="6924" width="21.7109375" style="1" bestFit="1" customWidth="1"/>
    <col min="6925" max="7169" width="11.42578125" style="1"/>
    <col min="7170" max="7171" width="4.28515625" style="1" customWidth="1"/>
    <col min="7172" max="7172" width="5.5703125" style="1" customWidth="1"/>
    <col min="7173" max="7173" width="5.28515625" style="1" customWidth="1"/>
    <col min="7174" max="7174" width="44.7109375" style="1" customWidth="1"/>
    <col min="7175" max="7175" width="15.85546875" style="1" bestFit="1" customWidth="1"/>
    <col min="7176" max="7176" width="17.28515625" style="1" customWidth="1"/>
    <col min="7177" max="7177" width="16.7109375" style="1" customWidth="1"/>
    <col min="7178" max="7178" width="11.42578125" style="1"/>
    <col min="7179" max="7179" width="16.28515625" style="1" bestFit="1" customWidth="1"/>
    <col min="7180" max="7180" width="21.7109375" style="1" bestFit="1" customWidth="1"/>
    <col min="7181" max="7425" width="11.42578125" style="1"/>
    <col min="7426" max="7427" width="4.28515625" style="1" customWidth="1"/>
    <col min="7428" max="7428" width="5.5703125" style="1" customWidth="1"/>
    <col min="7429" max="7429" width="5.28515625" style="1" customWidth="1"/>
    <col min="7430" max="7430" width="44.7109375" style="1" customWidth="1"/>
    <col min="7431" max="7431" width="15.85546875" style="1" bestFit="1" customWidth="1"/>
    <col min="7432" max="7432" width="17.28515625" style="1" customWidth="1"/>
    <col min="7433" max="7433" width="16.7109375" style="1" customWidth="1"/>
    <col min="7434" max="7434" width="11.42578125" style="1"/>
    <col min="7435" max="7435" width="16.28515625" style="1" bestFit="1" customWidth="1"/>
    <col min="7436" max="7436" width="21.7109375" style="1" bestFit="1" customWidth="1"/>
    <col min="7437" max="7681" width="11.42578125" style="1"/>
    <col min="7682" max="7683" width="4.28515625" style="1" customWidth="1"/>
    <col min="7684" max="7684" width="5.5703125" style="1" customWidth="1"/>
    <col min="7685" max="7685" width="5.28515625" style="1" customWidth="1"/>
    <col min="7686" max="7686" width="44.7109375" style="1" customWidth="1"/>
    <col min="7687" max="7687" width="15.85546875" style="1" bestFit="1" customWidth="1"/>
    <col min="7688" max="7688" width="17.28515625" style="1" customWidth="1"/>
    <col min="7689" max="7689" width="16.7109375" style="1" customWidth="1"/>
    <col min="7690" max="7690" width="11.42578125" style="1"/>
    <col min="7691" max="7691" width="16.28515625" style="1" bestFit="1" customWidth="1"/>
    <col min="7692" max="7692" width="21.7109375" style="1" bestFit="1" customWidth="1"/>
    <col min="7693" max="7937" width="11.42578125" style="1"/>
    <col min="7938" max="7939" width="4.28515625" style="1" customWidth="1"/>
    <col min="7940" max="7940" width="5.5703125" style="1" customWidth="1"/>
    <col min="7941" max="7941" width="5.28515625" style="1" customWidth="1"/>
    <col min="7942" max="7942" width="44.7109375" style="1" customWidth="1"/>
    <col min="7943" max="7943" width="15.85546875" style="1" bestFit="1" customWidth="1"/>
    <col min="7944" max="7944" width="17.28515625" style="1" customWidth="1"/>
    <col min="7945" max="7945" width="16.7109375" style="1" customWidth="1"/>
    <col min="7946" max="7946" width="11.42578125" style="1"/>
    <col min="7947" max="7947" width="16.28515625" style="1" bestFit="1" customWidth="1"/>
    <col min="7948" max="7948" width="21.7109375" style="1" bestFit="1" customWidth="1"/>
    <col min="7949" max="8193" width="11.42578125" style="1"/>
    <col min="8194" max="8195" width="4.28515625" style="1" customWidth="1"/>
    <col min="8196" max="8196" width="5.5703125" style="1" customWidth="1"/>
    <col min="8197" max="8197" width="5.28515625" style="1" customWidth="1"/>
    <col min="8198" max="8198" width="44.7109375" style="1" customWidth="1"/>
    <col min="8199" max="8199" width="15.85546875" style="1" bestFit="1" customWidth="1"/>
    <col min="8200" max="8200" width="17.28515625" style="1" customWidth="1"/>
    <col min="8201" max="8201" width="16.7109375" style="1" customWidth="1"/>
    <col min="8202" max="8202" width="11.42578125" style="1"/>
    <col min="8203" max="8203" width="16.28515625" style="1" bestFit="1" customWidth="1"/>
    <col min="8204" max="8204" width="21.7109375" style="1" bestFit="1" customWidth="1"/>
    <col min="8205" max="8449" width="11.42578125" style="1"/>
    <col min="8450" max="8451" width="4.28515625" style="1" customWidth="1"/>
    <col min="8452" max="8452" width="5.5703125" style="1" customWidth="1"/>
    <col min="8453" max="8453" width="5.28515625" style="1" customWidth="1"/>
    <col min="8454" max="8454" width="44.7109375" style="1" customWidth="1"/>
    <col min="8455" max="8455" width="15.85546875" style="1" bestFit="1" customWidth="1"/>
    <col min="8456" max="8456" width="17.28515625" style="1" customWidth="1"/>
    <col min="8457" max="8457" width="16.7109375" style="1" customWidth="1"/>
    <col min="8458" max="8458" width="11.42578125" style="1"/>
    <col min="8459" max="8459" width="16.28515625" style="1" bestFit="1" customWidth="1"/>
    <col min="8460" max="8460" width="21.7109375" style="1" bestFit="1" customWidth="1"/>
    <col min="8461" max="8705" width="11.42578125" style="1"/>
    <col min="8706" max="8707" width="4.28515625" style="1" customWidth="1"/>
    <col min="8708" max="8708" width="5.5703125" style="1" customWidth="1"/>
    <col min="8709" max="8709" width="5.28515625" style="1" customWidth="1"/>
    <col min="8710" max="8710" width="44.7109375" style="1" customWidth="1"/>
    <col min="8711" max="8711" width="15.85546875" style="1" bestFit="1" customWidth="1"/>
    <col min="8712" max="8712" width="17.28515625" style="1" customWidth="1"/>
    <col min="8713" max="8713" width="16.7109375" style="1" customWidth="1"/>
    <col min="8714" max="8714" width="11.42578125" style="1"/>
    <col min="8715" max="8715" width="16.28515625" style="1" bestFit="1" customWidth="1"/>
    <col min="8716" max="8716" width="21.7109375" style="1" bestFit="1" customWidth="1"/>
    <col min="8717" max="8961" width="11.42578125" style="1"/>
    <col min="8962" max="8963" width="4.28515625" style="1" customWidth="1"/>
    <col min="8964" max="8964" width="5.5703125" style="1" customWidth="1"/>
    <col min="8965" max="8965" width="5.28515625" style="1" customWidth="1"/>
    <col min="8966" max="8966" width="44.7109375" style="1" customWidth="1"/>
    <col min="8967" max="8967" width="15.85546875" style="1" bestFit="1" customWidth="1"/>
    <col min="8968" max="8968" width="17.28515625" style="1" customWidth="1"/>
    <col min="8969" max="8969" width="16.7109375" style="1" customWidth="1"/>
    <col min="8970" max="8970" width="11.42578125" style="1"/>
    <col min="8971" max="8971" width="16.28515625" style="1" bestFit="1" customWidth="1"/>
    <col min="8972" max="8972" width="21.7109375" style="1" bestFit="1" customWidth="1"/>
    <col min="8973" max="9217" width="11.42578125" style="1"/>
    <col min="9218" max="9219" width="4.28515625" style="1" customWidth="1"/>
    <col min="9220" max="9220" width="5.5703125" style="1" customWidth="1"/>
    <col min="9221" max="9221" width="5.28515625" style="1" customWidth="1"/>
    <col min="9222" max="9222" width="44.7109375" style="1" customWidth="1"/>
    <col min="9223" max="9223" width="15.85546875" style="1" bestFit="1" customWidth="1"/>
    <col min="9224" max="9224" width="17.28515625" style="1" customWidth="1"/>
    <col min="9225" max="9225" width="16.7109375" style="1" customWidth="1"/>
    <col min="9226" max="9226" width="11.42578125" style="1"/>
    <col min="9227" max="9227" width="16.28515625" style="1" bestFit="1" customWidth="1"/>
    <col min="9228" max="9228" width="21.7109375" style="1" bestFit="1" customWidth="1"/>
    <col min="9229" max="9473" width="11.42578125" style="1"/>
    <col min="9474" max="9475" width="4.28515625" style="1" customWidth="1"/>
    <col min="9476" max="9476" width="5.5703125" style="1" customWidth="1"/>
    <col min="9477" max="9477" width="5.28515625" style="1" customWidth="1"/>
    <col min="9478" max="9478" width="44.7109375" style="1" customWidth="1"/>
    <col min="9479" max="9479" width="15.85546875" style="1" bestFit="1" customWidth="1"/>
    <col min="9480" max="9480" width="17.28515625" style="1" customWidth="1"/>
    <col min="9481" max="9481" width="16.7109375" style="1" customWidth="1"/>
    <col min="9482" max="9482" width="11.42578125" style="1"/>
    <col min="9483" max="9483" width="16.28515625" style="1" bestFit="1" customWidth="1"/>
    <col min="9484" max="9484" width="21.7109375" style="1" bestFit="1" customWidth="1"/>
    <col min="9485" max="9729" width="11.42578125" style="1"/>
    <col min="9730" max="9731" width="4.28515625" style="1" customWidth="1"/>
    <col min="9732" max="9732" width="5.5703125" style="1" customWidth="1"/>
    <col min="9733" max="9733" width="5.28515625" style="1" customWidth="1"/>
    <col min="9734" max="9734" width="44.7109375" style="1" customWidth="1"/>
    <col min="9735" max="9735" width="15.85546875" style="1" bestFit="1" customWidth="1"/>
    <col min="9736" max="9736" width="17.28515625" style="1" customWidth="1"/>
    <col min="9737" max="9737" width="16.7109375" style="1" customWidth="1"/>
    <col min="9738" max="9738" width="11.42578125" style="1"/>
    <col min="9739" max="9739" width="16.28515625" style="1" bestFit="1" customWidth="1"/>
    <col min="9740" max="9740" width="21.7109375" style="1" bestFit="1" customWidth="1"/>
    <col min="9741" max="9985" width="11.42578125" style="1"/>
    <col min="9986" max="9987" width="4.28515625" style="1" customWidth="1"/>
    <col min="9988" max="9988" width="5.5703125" style="1" customWidth="1"/>
    <col min="9989" max="9989" width="5.28515625" style="1" customWidth="1"/>
    <col min="9990" max="9990" width="44.7109375" style="1" customWidth="1"/>
    <col min="9991" max="9991" width="15.85546875" style="1" bestFit="1" customWidth="1"/>
    <col min="9992" max="9992" width="17.28515625" style="1" customWidth="1"/>
    <col min="9993" max="9993" width="16.7109375" style="1" customWidth="1"/>
    <col min="9994" max="9994" width="11.42578125" style="1"/>
    <col min="9995" max="9995" width="16.28515625" style="1" bestFit="1" customWidth="1"/>
    <col min="9996" max="9996" width="21.7109375" style="1" bestFit="1" customWidth="1"/>
    <col min="9997" max="10241" width="11.42578125" style="1"/>
    <col min="10242" max="10243" width="4.28515625" style="1" customWidth="1"/>
    <col min="10244" max="10244" width="5.5703125" style="1" customWidth="1"/>
    <col min="10245" max="10245" width="5.28515625" style="1" customWidth="1"/>
    <col min="10246" max="10246" width="44.7109375" style="1" customWidth="1"/>
    <col min="10247" max="10247" width="15.85546875" style="1" bestFit="1" customWidth="1"/>
    <col min="10248" max="10248" width="17.28515625" style="1" customWidth="1"/>
    <col min="10249" max="10249" width="16.7109375" style="1" customWidth="1"/>
    <col min="10250" max="10250" width="11.42578125" style="1"/>
    <col min="10251" max="10251" width="16.28515625" style="1" bestFit="1" customWidth="1"/>
    <col min="10252" max="10252" width="21.7109375" style="1" bestFit="1" customWidth="1"/>
    <col min="10253" max="10497" width="11.42578125" style="1"/>
    <col min="10498" max="10499" width="4.28515625" style="1" customWidth="1"/>
    <col min="10500" max="10500" width="5.5703125" style="1" customWidth="1"/>
    <col min="10501" max="10501" width="5.28515625" style="1" customWidth="1"/>
    <col min="10502" max="10502" width="44.7109375" style="1" customWidth="1"/>
    <col min="10503" max="10503" width="15.85546875" style="1" bestFit="1" customWidth="1"/>
    <col min="10504" max="10504" width="17.28515625" style="1" customWidth="1"/>
    <col min="10505" max="10505" width="16.7109375" style="1" customWidth="1"/>
    <col min="10506" max="10506" width="11.42578125" style="1"/>
    <col min="10507" max="10507" width="16.28515625" style="1" bestFit="1" customWidth="1"/>
    <col min="10508" max="10508" width="21.7109375" style="1" bestFit="1" customWidth="1"/>
    <col min="10509" max="10753" width="11.42578125" style="1"/>
    <col min="10754" max="10755" width="4.28515625" style="1" customWidth="1"/>
    <col min="10756" max="10756" width="5.5703125" style="1" customWidth="1"/>
    <col min="10757" max="10757" width="5.28515625" style="1" customWidth="1"/>
    <col min="10758" max="10758" width="44.7109375" style="1" customWidth="1"/>
    <col min="10759" max="10759" width="15.85546875" style="1" bestFit="1" customWidth="1"/>
    <col min="10760" max="10760" width="17.28515625" style="1" customWidth="1"/>
    <col min="10761" max="10761" width="16.7109375" style="1" customWidth="1"/>
    <col min="10762" max="10762" width="11.42578125" style="1"/>
    <col min="10763" max="10763" width="16.28515625" style="1" bestFit="1" customWidth="1"/>
    <col min="10764" max="10764" width="21.7109375" style="1" bestFit="1" customWidth="1"/>
    <col min="10765" max="11009" width="11.42578125" style="1"/>
    <col min="11010" max="11011" width="4.28515625" style="1" customWidth="1"/>
    <col min="11012" max="11012" width="5.5703125" style="1" customWidth="1"/>
    <col min="11013" max="11013" width="5.28515625" style="1" customWidth="1"/>
    <col min="11014" max="11014" width="44.7109375" style="1" customWidth="1"/>
    <col min="11015" max="11015" width="15.85546875" style="1" bestFit="1" customWidth="1"/>
    <col min="11016" max="11016" width="17.28515625" style="1" customWidth="1"/>
    <col min="11017" max="11017" width="16.7109375" style="1" customWidth="1"/>
    <col min="11018" max="11018" width="11.42578125" style="1"/>
    <col min="11019" max="11019" width="16.28515625" style="1" bestFit="1" customWidth="1"/>
    <col min="11020" max="11020" width="21.7109375" style="1" bestFit="1" customWidth="1"/>
    <col min="11021" max="11265" width="11.42578125" style="1"/>
    <col min="11266" max="11267" width="4.28515625" style="1" customWidth="1"/>
    <col min="11268" max="11268" width="5.5703125" style="1" customWidth="1"/>
    <col min="11269" max="11269" width="5.28515625" style="1" customWidth="1"/>
    <col min="11270" max="11270" width="44.7109375" style="1" customWidth="1"/>
    <col min="11271" max="11271" width="15.85546875" style="1" bestFit="1" customWidth="1"/>
    <col min="11272" max="11272" width="17.28515625" style="1" customWidth="1"/>
    <col min="11273" max="11273" width="16.7109375" style="1" customWidth="1"/>
    <col min="11274" max="11274" width="11.42578125" style="1"/>
    <col min="11275" max="11275" width="16.28515625" style="1" bestFit="1" customWidth="1"/>
    <col min="11276" max="11276" width="21.7109375" style="1" bestFit="1" customWidth="1"/>
    <col min="11277" max="11521" width="11.42578125" style="1"/>
    <col min="11522" max="11523" width="4.28515625" style="1" customWidth="1"/>
    <col min="11524" max="11524" width="5.5703125" style="1" customWidth="1"/>
    <col min="11525" max="11525" width="5.28515625" style="1" customWidth="1"/>
    <col min="11526" max="11526" width="44.7109375" style="1" customWidth="1"/>
    <col min="11527" max="11527" width="15.85546875" style="1" bestFit="1" customWidth="1"/>
    <col min="11528" max="11528" width="17.28515625" style="1" customWidth="1"/>
    <col min="11529" max="11529" width="16.7109375" style="1" customWidth="1"/>
    <col min="11530" max="11530" width="11.42578125" style="1"/>
    <col min="11531" max="11531" width="16.28515625" style="1" bestFit="1" customWidth="1"/>
    <col min="11532" max="11532" width="21.7109375" style="1" bestFit="1" customWidth="1"/>
    <col min="11533" max="11777" width="11.42578125" style="1"/>
    <col min="11778" max="11779" width="4.28515625" style="1" customWidth="1"/>
    <col min="11780" max="11780" width="5.5703125" style="1" customWidth="1"/>
    <col min="11781" max="11781" width="5.28515625" style="1" customWidth="1"/>
    <col min="11782" max="11782" width="44.7109375" style="1" customWidth="1"/>
    <col min="11783" max="11783" width="15.85546875" style="1" bestFit="1" customWidth="1"/>
    <col min="11784" max="11784" width="17.28515625" style="1" customWidth="1"/>
    <col min="11785" max="11785" width="16.7109375" style="1" customWidth="1"/>
    <col min="11786" max="11786" width="11.42578125" style="1"/>
    <col min="11787" max="11787" width="16.28515625" style="1" bestFit="1" customWidth="1"/>
    <col min="11788" max="11788" width="21.7109375" style="1" bestFit="1" customWidth="1"/>
    <col min="11789" max="12033" width="11.42578125" style="1"/>
    <col min="12034" max="12035" width="4.28515625" style="1" customWidth="1"/>
    <col min="12036" max="12036" width="5.5703125" style="1" customWidth="1"/>
    <col min="12037" max="12037" width="5.28515625" style="1" customWidth="1"/>
    <col min="12038" max="12038" width="44.7109375" style="1" customWidth="1"/>
    <col min="12039" max="12039" width="15.85546875" style="1" bestFit="1" customWidth="1"/>
    <col min="12040" max="12040" width="17.28515625" style="1" customWidth="1"/>
    <col min="12041" max="12041" width="16.7109375" style="1" customWidth="1"/>
    <col min="12042" max="12042" width="11.42578125" style="1"/>
    <col min="12043" max="12043" width="16.28515625" style="1" bestFit="1" customWidth="1"/>
    <col min="12044" max="12044" width="21.7109375" style="1" bestFit="1" customWidth="1"/>
    <col min="12045" max="12289" width="11.42578125" style="1"/>
    <col min="12290" max="12291" width="4.28515625" style="1" customWidth="1"/>
    <col min="12292" max="12292" width="5.5703125" style="1" customWidth="1"/>
    <col min="12293" max="12293" width="5.28515625" style="1" customWidth="1"/>
    <col min="12294" max="12294" width="44.7109375" style="1" customWidth="1"/>
    <col min="12295" max="12295" width="15.85546875" style="1" bestFit="1" customWidth="1"/>
    <col min="12296" max="12296" width="17.28515625" style="1" customWidth="1"/>
    <col min="12297" max="12297" width="16.7109375" style="1" customWidth="1"/>
    <col min="12298" max="12298" width="11.42578125" style="1"/>
    <col min="12299" max="12299" width="16.28515625" style="1" bestFit="1" customWidth="1"/>
    <col min="12300" max="12300" width="21.7109375" style="1" bestFit="1" customWidth="1"/>
    <col min="12301" max="12545" width="11.42578125" style="1"/>
    <col min="12546" max="12547" width="4.28515625" style="1" customWidth="1"/>
    <col min="12548" max="12548" width="5.5703125" style="1" customWidth="1"/>
    <col min="12549" max="12549" width="5.28515625" style="1" customWidth="1"/>
    <col min="12550" max="12550" width="44.7109375" style="1" customWidth="1"/>
    <col min="12551" max="12551" width="15.85546875" style="1" bestFit="1" customWidth="1"/>
    <col min="12552" max="12552" width="17.28515625" style="1" customWidth="1"/>
    <col min="12553" max="12553" width="16.7109375" style="1" customWidth="1"/>
    <col min="12554" max="12554" width="11.42578125" style="1"/>
    <col min="12555" max="12555" width="16.28515625" style="1" bestFit="1" customWidth="1"/>
    <col min="12556" max="12556" width="21.7109375" style="1" bestFit="1" customWidth="1"/>
    <col min="12557" max="12801" width="11.42578125" style="1"/>
    <col min="12802" max="12803" width="4.28515625" style="1" customWidth="1"/>
    <col min="12804" max="12804" width="5.5703125" style="1" customWidth="1"/>
    <col min="12805" max="12805" width="5.28515625" style="1" customWidth="1"/>
    <col min="12806" max="12806" width="44.7109375" style="1" customWidth="1"/>
    <col min="12807" max="12807" width="15.85546875" style="1" bestFit="1" customWidth="1"/>
    <col min="12808" max="12808" width="17.28515625" style="1" customWidth="1"/>
    <col min="12809" max="12809" width="16.7109375" style="1" customWidth="1"/>
    <col min="12810" max="12810" width="11.42578125" style="1"/>
    <col min="12811" max="12811" width="16.28515625" style="1" bestFit="1" customWidth="1"/>
    <col min="12812" max="12812" width="21.7109375" style="1" bestFit="1" customWidth="1"/>
    <col min="12813" max="13057" width="11.42578125" style="1"/>
    <col min="13058" max="13059" width="4.28515625" style="1" customWidth="1"/>
    <col min="13060" max="13060" width="5.5703125" style="1" customWidth="1"/>
    <col min="13061" max="13061" width="5.28515625" style="1" customWidth="1"/>
    <col min="13062" max="13062" width="44.7109375" style="1" customWidth="1"/>
    <col min="13063" max="13063" width="15.85546875" style="1" bestFit="1" customWidth="1"/>
    <col min="13064" max="13064" width="17.28515625" style="1" customWidth="1"/>
    <col min="13065" max="13065" width="16.7109375" style="1" customWidth="1"/>
    <col min="13066" max="13066" width="11.42578125" style="1"/>
    <col min="13067" max="13067" width="16.28515625" style="1" bestFit="1" customWidth="1"/>
    <col min="13068" max="13068" width="21.7109375" style="1" bestFit="1" customWidth="1"/>
    <col min="13069" max="13313" width="11.42578125" style="1"/>
    <col min="13314" max="13315" width="4.28515625" style="1" customWidth="1"/>
    <col min="13316" max="13316" width="5.5703125" style="1" customWidth="1"/>
    <col min="13317" max="13317" width="5.28515625" style="1" customWidth="1"/>
    <col min="13318" max="13318" width="44.7109375" style="1" customWidth="1"/>
    <col min="13319" max="13319" width="15.85546875" style="1" bestFit="1" customWidth="1"/>
    <col min="13320" max="13320" width="17.28515625" style="1" customWidth="1"/>
    <col min="13321" max="13321" width="16.7109375" style="1" customWidth="1"/>
    <col min="13322" max="13322" width="11.42578125" style="1"/>
    <col min="13323" max="13323" width="16.28515625" style="1" bestFit="1" customWidth="1"/>
    <col min="13324" max="13324" width="21.7109375" style="1" bestFit="1" customWidth="1"/>
    <col min="13325" max="13569" width="11.42578125" style="1"/>
    <col min="13570" max="13571" width="4.28515625" style="1" customWidth="1"/>
    <col min="13572" max="13572" width="5.5703125" style="1" customWidth="1"/>
    <col min="13573" max="13573" width="5.28515625" style="1" customWidth="1"/>
    <col min="13574" max="13574" width="44.7109375" style="1" customWidth="1"/>
    <col min="13575" max="13575" width="15.85546875" style="1" bestFit="1" customWidth="1"/>
    <col min="13576" max="13576" width="17.28515625" style="1" customWidth="1"/>
    <col min="13577" max="13577" width="16.7109375" style="1" customWidth="1"/>
    <col min="13578" max="13578" width="11.42578125" style="1"/>
    <col min="13579" max="13579" width="16.28515625" style="1" bestFit="1" customWidth="1"/>
    <col min="13580" max="13580" width="21.7109375" style="1" bestFit="1" customWidth="1"/>
    <col min="13581" max="13825" width="11.42578125" style="1"/>
    <col min="13826" max="13827" width="4.28515625" style="1" customWidth="1"/>
    <col min="13828" max="13828" width="5.5703125" style="1" customWidth="1"/>
    <col min="13829" max="13829" width="5.28515625" style="1" customWidth="1"/>
    <col min="13830" max="13830" width="44.7109375" style="1" customWidth="1"/>
    <col min="13831" max="13831" width="15.85546875" style="1" bestFit="1" customWidth="1"/>
    <col min="13832" max="13832" width="17.28515625" style="1" customWidth="1"/>
    <col min="13833" max="13833" width="16.7109375" style="1" customWidth="1"/>
    <col min="13834" max="13834" width="11.42578125" style="1"/>
    <col min="13835" max="13835" width="16.28515625" style="1" bestFit="1" customWidth="1"/>
    <col min="13836" max="13836" width="21.7109375" style="1" bestFit="1" customWidth="1"/>
    <col min="13837" max="14081" width="11.42578125" style="1"/>
    <col min="14082" max="14083" width="4.28515625" style="1" customWidth="1"/>
    <col min="14084" max="14084" width="5.5703125" style="1" customWidth="1"/>
    <col min="14085" max="14085" width="5.28515625" style="1" customWidth="1"/>
    <col min="14086" max="14086" width="44.7109375" style="1" customWidth="1"/>
    <col min="14087" max="14087" width="15.85546875" style="1" bestFit="1" customWidth="1"/>
    <col min="14088" max="14088" width="17.28515625" style="1" customWidth="1"/>
    <col min="14089" max="14089" width="16.7109375" style="1" customWidth="1"/>
    <col min="14090" max="14090" width="11.42578125" style="1"/>
    <col min="14091" max="14091" width="16.28515625" style="1" bestFit="1" customWidth="1"/>
    <col min="14092" max="14092" width="21.7109375" style="1" bestFit="1" customWidth="1"/>
    <col min="14093" max="14337" width="11.42578125" style="1"/>
    <col min="14338" max="14339" width="4.28515625" style="1" customWidth="1"/>
    <col min="14340" max="14340" width="5.5703125" style="1" customWidth="1"/>
    <col min="14341" max="14341" width="5.28515625" style="1" customWidth="1"/>
    <col min="14342" max="14342" width="44.7109375" style="1" customWidth="1"/>
    <col min="14343" max="14343" width="15.85546875" style="1" bestFit="1" customWidth="1"/>
    <col min="14344" max="14344" width="17.28515625" style="1" customWidth="1"/>
    <col min="14345" max="14345" width="16.7109375" style="1" customWidth="1"/>
    <col min="14346" max="14346" width="11.42578125" style="1"/>
    <col min="14347" max="14347" width="16.28515625" style="1" bestFit="1" customWidth="1"/>
    <col min="14348" max="14348" width="21.7109375" style="1" bestFit="1" customWidth="1"/>
    <col min="14349" max="14593" width="11.42578125" style="1"/>
    <col min="14594" max="14595" width="4.28515625" style="1" customWidth="1"/>
    <col min="14596" max="14596" width="5.5703125" style="1" customWidth="1"/>
    <col min="14597" max="14597" width="5.28515625" style="1" customWidth="1"/>
    <col min="14598" max="14598" width="44.7109375" style="1" customWidth="1"/>
    <col min="14599" max="14599" width="15.85546875" style="1" bestFit="1" customWidth="1"/>
    <col min="14600" max="14600" width="17.28515625" style="1" customWidth="1"/>
    <col min="14601" max="14601" width="16.7109375" style="1" customWidth="1"/>
    <col min="14602" max="14602" width="11.42578125" style="1"/>
    <col min="14603" max="14603" width="16.28515625" style="1" bestFit="1" customWidth="1"/>
    <col min="14604" max="14604" width="21.7109375" style="1" bestFit="1" customWidth="1"/>
    <col min="14605" max="14849" width="11.42578125" style="1"/>
    <col min="14850" max="14851" width="4.28515625" style="1" customWidth="1"/>
    <col min="14852" max="14852" width="5.5703125" style="1" customWidth="1"/>
    <col min="14853" max="14853" width="5.28515625" style="1" customWidth="1"/>
    <col min="14854" max="14854" width="44.7109375" style="1" customWidth="1"/>
    <col min="14855" max="14855" width="15.85546875" style="1" bestFit="1" customWidth="1"/>
    <col min="14856" max="14856" width="17.28515625" style="1" customWidth="1"/>
    <col min="14857" max="14857" width="16.7109375" style="1" customWidth="1"/>
    <col min="14858" max="14858" width="11.42578125" style="1"/>
    <col min="14859" max="14859" width="16.28515625" style="1" bestFit="1" customWidth="1"/>
    <col min="14860" max="14860" width="21.7109375" style="1" bestFit="1" customWidth="1"/>
    <col min="14861" max="15105" width="11.42578125" style="1"/>
    <col min="15106" max="15107" width="4.28515625" style="1" customWidth="1"/>
    <col min="15108" max="15108" width="5.5703125" style="1" customWidth="1"/>
    <col min="15109" max="15109" width="5.28515625" style="1" customWidth="1"/>
    <col min="15110" max="15110" width="44.7109375" style="1" customWidth="1"/>
    <col min="15111" max="15111" width="15.85546875" style="1" bestFit="1" customWidth="1"/>
    <col min="15112" max="15112" width="17.28515625" style="1" customWidth="1"/>
    <col min="15113" max="15113" width="16.7109375" style="1" customWidth="1"/>
    <col min="15114" max="15114" width="11.42578125" style="1"/>
    <col min="15115" max="15115" width="16.28515625" style="1" bestFit="1" customWidth="1"/>
    <col min="15116" max="15116" width="21.7109375" style="1" bestFit="1" customWidth="1"/>
    <col min="15117" max="15361" width="11.42578125" style="1"/>
    <col min="15362" max="15363" width="4.28515625" style="1" customWidth="1"/>
    <col min="15364" max="15364" width="5.5703125" style="1" customWidth="1"/>
    <col min="15365" max="15365" width="5.28515625" style="1" customWidth="1"/>
    <col min="15366" max="15366" width="44.7109375" style="1" customWidth="1"/>
    <col min="15367" max="15367" width="15.85546875" style="1" bestFit="1" customWidth="1"/>
    <col min="15368" max="15368" width="17.28515625" style="1" customWidth="1"/>
    <col min="15369" max="15369" width="16.7109375" style="1" customWidth="1"/>
    <col min="15370" max="15370" width="11.42578125" style="1"/>
    <col min="15371" max="15371" width="16.28515625" style="1" bestFit="1" customWidth="1"/>
    <col min="15372" max="15372" width="21.7109375" style="1" bestFit="1" customWidth="1"/>
    <col min="15373" max="15617" width="11.42578125" style="1"/>
    <col min="15618" max="15619" width="4.28515625" style="1" customWidth="1"/>
    <col min="15620" max="15620" width="5.5703125" style="1" customWidth="1"/>
    <col min="15621" max="15621" width="5.28515625" style="1" customWidth="1"/>
    <col min="15622" max="15622" width="44.7109375" style="1" customWidth="1"/>
    <col min="15623" max="15623" width="15.85546875" style="1" bestFit="1" customWidth="1"/>
    <col min="15624" max="15624" width="17.28515625" style="1" customWidth="1"/>
    <col min="15625" max="15625" width="16.7109375" style="1" customWidth="1"/>
    <col min="15626" max="15626" width="11.42578125" style="1"/>
    <col min="15627" max="15627" width="16.28515625" style="1" bestFit="1" customWidth="1"/>
    <col min="15628" max="15628" width="21.7109375" style="1" bestFit="1" customWidth="1"/>
    <col min="15629" max="15873" width="11.42578125" style="1"/>
    <col min="15874" max="15875" width="4.28515625" style="1" customWidth="1"/>
    <col min="15876" max="15876" width="5.5703125" style="1" customWidth="1"/>
    <col min="15877" max="15877" width="5.28515625" style="1" customWidth="1"/>
    <col min="15878" max="15878" width="44.7109375" style="1" customWidth="1"/>
    <col min="15879" max="15879" width="15.85546875" style="1" bestFit="1" customWidth="1"/>
    <col min="15880" max="15880" width="17.28515625" style="1" customWidth="1"/>
    <col min="15881" max="15881" width="16.7109375" style="1" customWidth="1"/>
    <col min="15882" max="15882" width="11.42578125" style="1"/>
    <col min="15883" max="15883" width="16.28515625" style="1" bestFit="1" customWidth="1"/>
    <col min="15884" max="15884" width="21.7109375" style="1" bestFit="1" customWidth="1"/>
    <col min="15885" max="16129" width="11.42578125" style="1"/>
    <col min="16130" max="16131" width="4.28515625" style="1" customWidth="1"/>
    <col min="16132" max="16132" width="5.5703125" style="1" customWidth="1"/>
    <col min="16133" max="16133" width="5.28515625" style="1" customWidth="1"/>
    <col min="16134" max="16134" width="44.7109375" style="1" customWidth="1"/>
    <col min="16135" max="16135" width="15.85546875" style="1" bestFit="1" customWidth="1"/>
    <col min="16136" max="16136" width="17.28515625" style="1" customWidth="1"/>
    <col min="16137" max="16137" width="16.7109375" style="1" customWidth="1"/>
    <col min="16138" max="16138" width="11.42578125" style="1"/>
    <col min="16139" max="16139" width="16.28515625" style="1" bestFit="1" customWidth="1"/>
    <col min="16140" max="16140" width="21.7109375" style="1" bestFit="1" customWidth="1"/>
    <col min="16141" max="16384" width="11.42578125" style="1"/>
  </cols>
  <sheetData>
    <row r="2" spans="1:11" ht="6.75" customHeight="1" x14ac:dyDescent="0.25">
      <c r="A2" s="221"/>
      <c r="B2" s="221"/>
      <c r="C2" s="221"/>
      <c r="D2" s="221"/>
      <c r="E2" s="221"/>
      <c r="F2" s="221"/>
      <c r="G2" s="221"/>
      <c r="H2" s="221"/>
      <c r="I2" s="221"/>
    </row>
    <row r="3" spans="1:11" ht="37.5" customHeight="1" x14ac:dyDescent="0.2">
      <c r="A3" s="222" t="s">
        <v>79</v>
      </c>
      <c r="B3" s="222"/>
      <c r="C3" s="222"/>
      <c r="D3" s="222"/>
      <c r="E3" s="222"/>
      <c r="F3" s="222"/>
      <c r="G3" s="222"/>
      <c r="H3" s="222"/>
      <c r="I3" s="222"/>
    </row>
    <row r="4" spans="1:11" s="75" customFormat="1" ht="18" x14ac:dyDescent="0.2">
      <c r="A4" s="222" t="s">
        <v>29</v>
      </c>
      <c r="B4" s="222"/>
      <c r="C4" s="222"/>
      <c r="D4" s="222"/>
      <c r="E4" s="222"/>
      <c r="F4" s="222"/>
      <c r="G4" s="222"/>
      <c r="H4" s="223"/>
      <c r="I4" s="223"/>
    </row>
    <row r="5" spans="1:11" ht="7.5" customHeight="1" x14ac:dyDescent="0.25">
      <c r="A5" s="76"/>
      <c r="B5" s="77"/>
      <c r="C5" s="77"/>
      <c r="D5" s="77"/>
      <c r="E5" s="77"/>
    </row>
    <row r="6" spans="1:11" ht="36" customHeight="1" x14ac:dyDescent="0.25">
      <c r="A6" s="78"/>
      <c r="B6" s="79"/>
      <c r="C6" s="79"/>
      <c r="D6" s="80"/>
      <c r="E6" s="81"/>
      <c r="F6" s="82" t="s">
        <v>80</v>
      </c>
      <c r="G6" s="263" t="s">
        <v>81</v>
      </c>
      <c r="H6" s="82" t="s">
        <v>62</v>
      </c>
      <c r="I6" s="83" t="s">
        <v>63</v>
      </c>
      <c r="J6" s="84"/>
    </row>
    <row r="7" spans="1:11" ht="15.75" x14ac:dyDescent="0.25">
      <c r="A7" s="224" t="s">
        <v>30</v>
      </c>
      <c r="B7" s="216"/>
      <c r="C7" s="216"/>
      <c r="D7" s="216"/>
      <c r="E7" s="225"/>
      <c r="F7" s="85">
        <f>SUM(F8:F9)</f>
        <v>635310</v>
      </c>
      <c r="G7" s="167">
        <f>SUM(G8:G9)</f>
        <v>635301.13</v>
      </c>
      <c r="H7" s="85">
        <f t="shared" ref="H7:I7" si="0">SUM(H8:H9)</f>
        <v>653010</v>
      </c>
      <c r="I7" s="85">
        <f t="shared" si="0"/>
        <v>653010</v>
      </c>
      <c r="J7" s="86"/>
    </row>
    <row r="8" spans="1:11" ht="15.75" x14ac:dyDescent="0.25">
      <c r="A8" s="213" t="s">
        <v>31</v>
      </c>
      <c r="B8" s="214"/>
      <c r="C8" s="214"/>
      <c r="D8" s="214"/>
      <c r="E8" s="226"/>
      <c r="F8" s="87">
        <v>635310</v>
      </c>
      <c r="G8" s="168">
        <v>635301.13</v>
      </c>
      <c r="H8" s="87">
        <v>653010</v>
      </c>
      <c r="I8" s="87">
        <v>653010</v>
      </c>
    </row>
    <row r="9" spans="1:11" ht="15.75" x14ac:dyDescent="0.25">
      <c r="A9" s="227" t="s">
        <v>32</v>
      </c>
      <c r="B9" s="226"/>
      <c r="C9" s="226"/>
      <c r="D9" s="226"/>
      <c r="E9" s="226"/>
      <c r="F9" s="87">
        <v>0</v>
      </c>
      <c r="G9" s="168">
        <v>0</v>
      </c>
      <c r="H9" s="87">
        <v>0</v>
      </c>
      <c r="I9" s="87">
        <v>0</v>
      </c>
    </row>
    <row r="10" spans="1:11" ht="15.75" x14ac:dyDescent="0.25">
      <c r="A10" s="88" t="s">
        <v>33</v>
      </c>
      <c r="B10" s="89"/>
      <c r="C10" s="89"/>
      <c r="D10" s="89"/>
      <c r="E10" s="89"/>
      <c r="F10" s="85">
        <f>SUM(F11:F12)</f>
        <v>635310</v>
      </c>
      <c r="G10" s="167">
        <f>SUM(G11:G12)</f>
        <v>678930</v>
      </c>
      <c r="H10" s="85">
        <f t="shared" ref="H10:I10" si="1">SUM(H11:H12)</f>
        <v>653010</v>
      </c>
      <c r="I10" s="85">
        <f t="shared" si="1"/>
        <v>653010</v>
      </c>
    </row>
    <row r="11" spans="1:11" ht="15.75" x14ac:dyDescent="0.25">
      <c r="A11" s="217" t="s">
        <v>34</v>
      </c>
      <c r="B11" s="214"/>
      <c r="C11" s="214"/>
      <c r="D11" s="214"/>
      <c r="E11" s="228"/>
      <c r="F11" s="87">
        <v>595510</v>
      </c>
      <c r="G11" s="168">
        <v>618130</v>
      </c>
      <c r="H11" s="87">
        <v>609210</v>
      </c>
      <c r="I11" s="90">
        <v>611210</v>
      </c>
      <c r="J11" s="65"/>
      <c r="K11" s="65"/>
    </row>
    <row r="12" spans="1:11" ht="15.75" x14ac:dyDescent="0.25">
      <c r="A12" s="227" t="s">
        <v>35</v>
      </c>
      <c r="B12" s="226"/>
      <c r="C12" s="226"/>
      <c r="D12" s="226"/>
      <c r="E12" s="226"/>
      <c r="F12" s="87">
        <v>39800</v>
      </c>
      <c r="G12" s="168">
        <v>60800</v>
      </c>
      <c r="H12" s="87">
        <v>43800</v>
      </c>
      <c r="I12" s="90">
        <v>41800</v>
      </c>
      <c r="J12" s="65"/>
      <c r="K12" s="65"/>
    </row>
    <row r="13" spans="1:11" ht="15.75" x14ac:dyDescent="0.25">
      <c r="A13" s="215" t="s">
        <v>36</v>
      </c>
      <c r="B13" s="216"/>
      <c r="C13" s="216"/>
      <c r="D13" s="216"/>
      <c r="E13" s="216"/>
      <c r="F13" s="91">
        <f>F7-F10</f>
        <v>0</v>
      </c>
      <c r="G13" s="169">
        <f>G7-G10</f>
        <v>-43628.869999999995</v>
      </c>
      <c r="H13" s="91">
        <f t="shared" ref="H13:I13" si="2">H7-H10</f>
        <v>0</v>
      </c>
      <c r="I13" s="91">
        <f t="shared" si="2"/>
        <v>0</v>
      </c>
      <c r="K13" s="65"/>
    </row>
    <row r="14" spans="1:11" ht="12.75" customHeight="1" x14ac:dyDescent="0.2">
      <c r="A14" s="222"/>
      <c r="B14" s="211"/>
      <c r="C14" s="211"/>
      <c r="D14" s="211"/>
      <c r="E14" s="211"/>
      <c r="F14" s="212"/>
      <c r="G14" s="212"/>
      <c r="H14" s="212"/>
      <c r="I14" s="212"/>
    </row>
    <row r="15" spans="1:11" ht="35.25" customHeight="1" x14ac:dyDescent="0.25">
      <c r="A15" s="78"/>
      <c r="B15" s="79"/>
      <c r="C15" s="79"/>
      <c r="D15" s="80"/>
      <c r="E15" s="81"/>
      <c r="F15" s="82" t="s">
        <v>80</v>
      </c>
      <c r="G15" s="263" t="s">
        <v>81</v>
      </c>
      <c r="H15" s="82" t="s">
        <v>62</v>
      </c>
      <c r="I15" s="83" t="s">
        <v>63</v>
      </c>
      <c r="K15" s="65"/>
    </row>
    <row r="16" spans="1:11" ht="15.75" x14ac:dyDescent="0.25">
      <c r="A16" s="229" t="s">
        <v>37</v>
      </c>
      <c r="B16" s="230"/>
      <c r="C16" s="230"/>
      <c r="D16" s="230"/>
      <c r="E16" s="231"/>
      <c r="F16" s="92">
        <v>0</v>
      </c>
      <c r="G16" s="170">
        <v>43628.87</v>
      </c>
      <c r="H16" s="92">
        <v>0</v>
      </c>
      <c r="I16" s="93">
        <v>0</v>
      </c>
      <c r="K16" s="65"/>
    </row>
    <row r="17" spans="1:12" ht="33.75" customHeight="1" x14ac:dyDescent="0.25">
      <c r="A17" s="218" t="s">
        <v>38</v>
      </c>
      <c r="B17" s="219"/>
      <c r="C17" s="219"/>
      <c r="D17" s="219"/>
      <c r="E17" s="220"/>
      <c r="F17" s="94">
        <v>0</v>
      </c>
      <c r="G17" s="171">
        <v>43628.87</v>
      </c>
      <c r="H17" s="94">
        <v>0</v>
      </c>
      <c r="I17" s="91">
        <v>0</v>
      </c>
      <c r="K17" s="65"/>
    </row>
    <row r="18" spans="1:12" s="70" customFormat="1" ht="11.25" customHeight="1" x14ac:dyDescent="0.25">
      <c r="A18" s="210"/>
      <c r="B18" s="211"/>
      <c r="C18" s="211"/>
      <c r="D18" s="211"/>
      <c r="E18" s="211"/>
      <c r="F18" s="212"/>
      <c r="G18" s="212"/>
      <c r="H18" s="212"/>
      <c r="I18" s="212"/>
      <c r="K18" s="95"/>
    </row>
    <row r="19" spans="1:12" s="70" customFormat="1" ht="39" x14ac:dyDescent="0.25">
      <c r="A19" s="78"/>
      <c r="B19" s="79"/>
      <c r="C19" s="79"/>
      <c r="D19" s="80"/>
      <c r="E19" s="81"/>
      <c r="F19" s="82" t="s">
        <v>80</v>
      </c>
      <c r="G19" s="82" t="s">
        <v>81</v>
      </c>
      <c r="H19" s="82" t="s">
        <v>62</v>
      </c>
      <c r="I19" s="83" t="s">
        <v>63</v>
      </c>
      <c r="K19" s="95"/>
      <c r="L19" s="95"/>
    </row>
    <row r="20" spans="1:12" s="70" customFormat="1" ht="18" x14ac:dyDescent="0.25">
      <c r="A20" s="213" t="s">
        <v>39</v>
      </c>
      <c r="B20" s="214"/>
      <c r="C20" s="214"/>
      <c r="D20" s="214"/>
      <c r="E20" s="214"/>
      <c r="F20" s="87">
        <v>0</v>
      </c>
      <c r="G20" s="87">
        <v>0</v>
      </c>
      <c r="H20" s="87">
        <v>0</v>
      </c>
      <c r="I20" s="87">
        <v>0</v>
      </c>
      <c r="K20" s="95"/>
    </row>
    <row r="21" spans="1:12" s="70" customFormat="1" ht="18" x14ac:dyDescent="0.25">
      <c r="A21" s="213" t="s">
        <v>40</v>
      </c>
      <c r="B21" s="214"/>
      <c r="C21" s="214"/>
      <c r="D21" s="214"/>
      <c r="E21" s="214"/>
      <c r="F21" s="87">
        <v>0</v>
      </c>
      <c r="G21" s="87">
        <v>0</v>
      </c>
      <c r="H21" s="87">
        <v>0</v>
      </c>
      <c r="I21" s="87">
        <v>0</v>
      </c>
    </row>
    <row r="22" spans="1:12" s="70" customFormat="1" ht="18" x14ac:dyDescent="0.25">
      <c r="A22" s="215" t="s">
        <v>41</v>
      </c>
      <c r="B22" s="216"/>
      <c r="C22" s="216"/>
      <c r="D22" s="216"/>
      <c r="E22" s="216"/>
      <c r="F22" s="85"/>
      <c r="G22" s="85">
        <v>0</v>
      </c>
      <c r="H22" s="85"/>
      <c r="I22" s="85"/>
      <c r="K22" s="96"/>
      <c r="L22" s="95"/>
    </row>
    <row r="23" spans="1:12" s="70" customFormat="1" ht="18" x14ac:dyDescent="0.25">
      <c r="A23" s="210"/>
      <c r="B23" s="211"/>
      <c r="C23" s="211"/>
      <c r="D23" s="211"/>
      <c r="E23" s="211"/>
      <c r="F23" s="212"/>
      <c r="G23" s="212"/>
      <c r="H23" s="212"/>
      <c r="I23" s="212"/>
    </row>
    <row r="24" spans="1:12" s="70" customFormat="1" ht="18" x14ac:dyDescent="0.25">
      <c r="A24" s="217" t="s">
        <v>42</v>
      </c>
      <c r="B24" s="214"/>
      <c r="C24" s="214"/>
      <c r="D24" s="214"/>
      <c r="E24" s="214"/>
      <c r="F24" s="87">
        <v>0</v>
      </c>
      <c r="G24" s="87">
        <v>0</v>
      </c>
      <c r="H24" s="87">
        <v>0</v>
      </c>
      <c r="I24" s="87">
        <v>0</v>
      </c>
    </row>
    <row r="25" spans="1:12" s="70" customFormat="1" ht="6" customHeight="1" x14ac:dyDescent="0.25">
      <c r="A25" s="97"/>
      <c r="B25" s="77"/>
      <c r="C25" s="77"/>
      <c r="D25" s="77"/>
      <c r="E25" s="77"/>
    </row>
    <row r="26" spans="1:12" ht="30.75" customHeight="1" x14ac:dyDescent="0.25">
      <c r="A26" s="208" t="s">
        <v>43</v>
      </c>
      <c r="B26" s="209"/>
      <c r="C26" s="209"/>
      <c r="D26" s="209"/>
      <c r="E26" s="209"/>
      <c r="F26" s="209"/>
      <c r="G26" s="209"/>
      <c r="H26" s="209"/>
      <c r="I26" s="209"/>
    </row>
    <row r="27" spans="1:12" x14ac:dyDescent="0.2">
      <c r="E27" s="98"/>
    </row>
    <row r="31" spans="1:12" x14ac:dyDescent="0.2">
      <c r="F31" s="65"/>
      <c r="G31" s="65"/>
      <c r="H31" s="65"/>
      <c r="I31" s="65"/>
    </row>
    <row r="32" spans="1:12" x14ac:dyDescent="0.2">
      <c r="F32" s="65"/>
      <c r="G32" s="65"/>
      <c r="H32" s="65"/>
      <c r="I32" s="65"/>
    </row>
    <row r="33" spans="5:9" x14ac:dyDescent="0.2">
      <c r="E33" s="99"/>
      <c r="F33" s="67"/>
      <c r="G33" s="67"/>
      <c r="H33" s="67"/>
      <c r="I33" s="67"/>
    </row>
    <row r="34" spans="5:9" x14ac:dyDescent="0.2">
      <c r="E34" s="99"/>
      <c r="F34" s="65"/>
      <c r="G34" s="65"/>
      <c r="H34" s="65"/>
      <c r="I34" s="65"/>
    </row>
    <row r="35" spans="5:9" x14ac:dyDescent="0.2">
      <c r="E35" s="99"/>
      <c r="F35" s="65"/>
      <c r="G35" s="65"/>
      <c r="H35" s="65"/>
      <c r="I35" s="65"/>
    </row>
    <row r="36" spans="5:9" x14ac:dyDescent="0.2">
      <c r="E36" s="99"/>
      <c r="F36" s="65"/>
      <c r="G36" s="65"/>
      <c r="H36" s="65"/>
      <c r="I36" s="65"/>
    </row>
    <row r="37" spans="5:9" x14ac:dyDescent="0.2">
      <c r="E37" s="99"/>
      <c r="F37" s="65"/>
      <c r="G37" s="65"/>
      <c r="H37" s="65"/>
      <c r="I37" s="65"/>
    </row>
    <row r="38" spans="5:9" x14ac:dyDescent="0.2">
      <c r="E38" s="99"/>
    </row>
    <row r="43" spans="5:9" x14ac:dyDescent="0.2">
      <c r="F43" s="65"/>
      <c r="G43" s="65"/>
    </row>
    <row r="44" spans="5:9" x14ac:dyDescent="0.2">
      <c r="F44" s="65"/>
      <c r="G44" s="65"/>
    </row>
    <row r="45" spans="5:9" x14ac:dyDescent="0.2">
      <c r="F45" s="65"/>
      <c r="G45" s="65"/>
    </row>
  </sheetData>
  <mergeCells count="19">
    <mergeCell ref="A17:E17"/>
    <mergeCell ref="A2:I2"/>
    <mergeCell ref="A3:I3"/>
    <mergeCell ref="A4:I4"/>
    <mergeCell ref="A7:E7"/>
    <mergeCell ref="A8:E8"/>
    <mergeCell ref="A9:E9"/>
    <mergeCell ref="A11:E11"/>
    <mergeCell ref="A12:E12"/>
    <mergeCell ref="A13:E13"/>
    <mergeCell ref="A14:I14"/>
    <mergeCell ref="A16:E16"/>
    <mergeCell ref="A26:I26"/>
    <mergeCell ref="A18:I18"/>
    <mergeCell ref="A20:E20"/>
    <mergeCell ref="A21:E21"/>
    <mergeCell ref="A22:E22"/>
    <mergeCell ref="A23:I23"/>
    <mergeCell ref="A24:E2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4C4C3-EBCB-4B38-8041-253C82F6FD8F}">
  <dimension ref="A1:I173"/>
  <sheetViews>
    <sheetView workbookViewId="0">
      <selection activeCell="B18" activeCellId="5" sqref="F6:G15 E11 D13 D9 B17 B18"/>
    </sheetView>
  </sheetViews>
  <sheetFormatPr defaultColWidth="11.42578125" defaultRowHeight="12.75" x14ac:dyDescent="0.2"/>
  <cols>
    <col min="1" max="1" width="16" style="40" customWidth="1"/>
    <col min="2" max="2" width="12.140625" style="40" customWidth="1"/>
    <col min="3" max="3" width="10.85546875" style="40" customWidth="1"/>
    <col min="4" max="4" width="12.28515625" style="40" customWidth="1"/>
    <col min="5" max="5" width="13.85546875" style="71" customWidth="1"/>
    <col min="6" max="6" width="14" style="1" customWidth="1"/>
    <col min="7" max="7" width="15" style="1" customWidth="1"/>
    <col min="8" max="8" width="17.5703125" style="1" customWidth="1"/>
    <col min="9" max="9" width="13.28515625" style="1" customWidth="1"/>
    <col min="10" max="10" width="7.85546875" style="1" customWidth="1"/>
    <col min="11" max="11" width="14.28515625" style="1" customWidth="1"/>
    <col min="12" max="12" width="7.85546875" style="1" customWidth="1"/>
    <col min="13" max="257" width="11.42578125" style="1"/>
    <col min="258" max="258" width="16" style="1" customWidth="1"/>
    <col min="259" max="265" width="17.5703125" style="1" customWidth="1"/>
    <col min="266" max="266" width="7.85546875" style="1" customWidth="1"/>
    <col min="267" max="267" width="14.28515625" style="1" customWidth="1"/>
    <col min="268" max="268" width="7.85546875" style="1" customWidth="1"/>
    <col min="269" max="513" width="11.42578125" style="1"/>
    <col min="514" max="514" width="16" style="1" customWidth="1"/>
    <col min="515" max="521" width="17.5703125" style="1" customWidth="1"/>
    <col min="522" max="522" width="7.85546875" style="1" customWidth="1"/>
    <col min="523" max="523" width="14.28515625" style="1" customWidth="1"/>
    <col min="524" max="524" width="7.85546875" style="1" customWidth="1"/>
    <col min="525" max="769" width="11.42578125" style="1"/>
    <col min="770" max="770" width="16" style="1" customWidth="1"/>
    <col min="771" max="777" width="17.5703125" style="1" customWidth="1"/>
    <col min="778" max="778" width="7.85546875" style="1" customWidth="1"/>
    <col min="779" max="779" width="14.28515625" style="1" customWidth="1"/>
    <col min="780" max="780" width="7.85546875" style="1" customWidth="1"/>
    <col min="781" max="1025" width="11.42578125" style="1"/>
    <col min="1026" max="1026" width="16" style="1" customWidth="1"/>
    <col min="1027" max="1033" width="17.5703125" style="1" customWidth="1"/>
    <col min="1034" max="1034" width="7.85546875" style="1" customWidth="1"/>
    <col min="1035" max="1035" width="14.28515625" style="1" customWidth="1"/>
    <col min="1036" max="1036" width="7.85546875" style="1" customWidth="1"/>
    <col min="1037" max="1281" width="11.42578125" style="1"/>
    <col min="1282" max="1282" width="16" style="1" customWidth="1"/>
    <col min="1283" max="1289" width="17.5703125" style="1" customWidth="1"/>
    <col min="1290" max="1290" width="7.85546875" style="1" customWidth="1"/>
    <col min="1291" max="1291" width="14.28515625" style="1" customWidth="1"/>
    <col min="1292" max="1292" width="7.85546875" style="1" customWidth="1"/>
    <col min="1293" max="1537" width="11.42578125" style="1"/>
    <col min="1538" max="1538" width="16" style="1" customWidth="1"/>
    <col min="1539" max="1545" width="17.5703125" style="1" customWidth="1"/>
    <col min="1546" max="1546" width="7.85546875" style="1" customWidth="1"/>
    <col min="1547" max="1547" width="14.28515625" style="1" customWidth="1"/>
    <col min="1548" max="1548" width="7.85546875" style="1" customWidth="1"/>
    <col min="1549" max="1793" width="11.42578125" style="1"/>
    <col min="1794" max="1794" width="16" style="1" customWidth="1"/>
    <col min="1795" max="1801" width="17.5703125" style="1" customWidth="1"/>
    <col min="1802" max="1802" width="7.85546875" style="1" customWidth="1"/>
    <col min="1803" max="1803" width="14.28515625" style="1" customWidth="1"/>
    <col min="1804" max="1804" width="7.85546875" style="1" customWidth="1"/>
    <col min="1805" max="2049" width="11.42578125" style="1"/>
    <col min="2050" max="2050" width="16" style="1" customWidth="1"/>
    <col min="2051" max="2057" width="17.5703125" style="1" customWidth="1"/>
    <col min="2058" max="2058" width="7.85546875" style="1" customWidth="1"/>
    <col min="2059" max="2059" width="14.28515625" style="1" customWidth="1"/>
    <col min="2060" max="2060" width="7.85546875" style="1" customWidth="1"/>
    <col min="2061" max="2305" width="11.42578125" style="1"/>
    <col min="2306" max="2306" width="16" style="1" customWidth="1"/>
    <col min="2307" max="2313" width="17.5703125" style="1" customWidth="1"/>
    <col min="2314" max="2314" width="7.85546875" style="1" customWidth="1"/>
    <col min="2315" max="2315" width="14.28515625" style="1" customWidth="1"/>
    <col min="2316" max="2316" width="7.85546875" style="1" customWidth="1"/>
    <col min="2317" max="2561" width="11.42578125" style="1"/>
    <col min="2562" max="2562" width="16" style="1" customWidth="1"/>
    <col min="2563" max="2569" width="17.5703125" style="1" customWidth="1"/>
    <col min="2570" max="2570" width="7.85546875" style="1" customWidth="1"/>
    <col min="2571" max="2571" width="14.28515625" style="1" customWidth="1"/>
    <col min="2572" max="2572" width="7.85546875" style="1" customWidth="1"/>
    <col min="2573" max="2817" width="11.42578125" style="1"/>
    <col min="2818" max="2818" width="16" style="1" customWidth="1"/>
    <col min="2819" max="2825" width="17.5703125" style="1" customWidth="1"/>
    <col min="2826" max="2826" width="7.85546875" style="1" customWidth="1"/>
    <col min="2827" max="2827" width="14.28515625" style="1" customWidth="1"/>
    <col min="2828" max="2828" width="7.85546875" style="1" customWidth="1"/>
    <col min="2829" max="3073" width="11.42578125" style="1"/>
    <col min="3074" max="3074" width="16" style="1" customWidth="1"/>
    <col min="3075" max="3081" width="17.5703125" style="1" customWidth="1"/>
    <col min="3082" max="3082" width="7.85546875" style="1" customWidth="1"/>
    <col min="3083" max="3083" width="14.28515625" style="1" customWidth="1"/>
    <col min="3084" max="3084" width="7.85546875" style="1" customWidth="1"/>
    <col min="3085" max="3329" width="11.42578125" style="1"/>
    <col min="3330" max="3330" width="16" style="1" customWidth="1"/>
    <col min="3331" max="3337" width="17.5703125" style="1" customWidth="1"/>
    <col min="3338" max="3338" width="7.85546875" style="1" customWidth="1"/>
    <col min="3339" max="3339" width="14.28515625" style="1" customWidth="1"/>
    <col min="3340" max="3340" width="7.85546875" style="1" customWidth="1"/>
    <col min="3341" max="3585" width="11.42578125" style="1"/>
    <col min="3586" max="3586" width="16" style="1" customWidth="1"/>
    <col min="3587" max="3593" width="17.5703125" style="1" customWidth="1"/>
    <col min="3594" max="3594" width="7.85546875" style="1" customWidth="1"/>
    <col min="3595" max="3595" width="14.28515625" style="1" customWidth="1"/>
    <col min="3596" max="3596" width="7.85546875" style="1" customWidth="1"/>
    <col min="3597" max="3841" width="11.42578125" style="1"/>
    <col min="3842" max="3842" width="16" style="1" customWidth="1"/>
    <col min="3843" max="3849" width="17.5703125" style="1" customWidth="1"/>
    <col min="3850" max="3850" width="7.85546875" style="1" customWidth="1"/>
    <col min="3851" max="3851" width="14.28515625" style="1" customWidth="1"/>
    <col min="3852" max="3852" width="7.85546875" style="1" customWidth="1"/>
    <col min="3853" max="4097" width="11.42578125" style="1"/>
    <col min="4098" max="4098" width="16" style="1" customWidth="1"/>
    <col min="4099" max="4105" width="17.5703125" style="1" customWidth="1"/>
    <col min="4106" max="4106" width="7.85546875" style="1" customWidth="1"/>
    <col min="4107" max="4107" width="14.28515625" style="1" customWidth="1"/>
    <col min="4108" max="4108" width="7.85546875" style="1" customWidth="1"/>
    <col min="4109" max="4353" width="11.42578125" style="1"/>
    <col min="4354" max="4354" width="16" style="1" customWidth="1"/>
    <col min="4355" max="4361" width="17.5703125" style="1" customWidth="1"/>
    <col min="4362" max="4362" width="7.85546875" style="1" customWidth="1"/>
    <col min="4363" max="4363" width="14.28515625" style="1" customWidth="1"/>
    <col min="4364" max="4364" width="7.85546875" style="1" customWidth="1"/>
    <col min="4365" max="4609" width="11.42578125" style="1"/>
    <col min="4610" max="4610" width="16" style="1" customWidth="1"/>
    <col min="4611" max="4617" width="17.5703125" style="1" customWidth="1"/>
    <col min="4618" max="4618" width="7.85546875" style="1" customWidth="1"/>
    <col min="4619" max="4619" width="14.28515625" style="1" customWidth="1"/>
    <col min="4620" max="4620" width="7.85546875" style="1" customWidth="1"/>
    <col min="4621" max="4865" width="11.42578125" style="1"/>
    <col min="4866" max="4866" width="16" style="1" customWidth="1"/>
    <col min="4867" max="4873" width="17.5703125" style="1" customWidth="1"/>
    <col min="4874" max="4874" width="7.85546875" style="1" customWidth="1"/>
    <col min="4875" max="4875" width="14.28515625" style="1" customWidth="1"/>
    <col min="4876" max="4876" width="7.85546875" style="1" customWidth="1"/>
    <col min="4877" max="5121" width="11.42578125" style="1"/>
    <col min="5122" max="5122" width="16" style="1" customWidth="1"/>
    <col min="5123" max="5129" width="17.5703125" style="1" customWidth="1"/>
    <col min="5130" max="5130" width="7.85546875" style="1" customWidth="1"/>
    <col min="5131" max="5131" width="14.28515625" style="1" customWidth="1"/>
    <col min="5132" max="5132" width="7.85546875" style="1" customWidth="1"/>
    <col min="5133" max="5377" width="11.42578125" style="1"/>
    <col min="5378" max="5378" width="16" style="1" customWidth="1"/>
    <col min="5379" max="5385" width="17.5703125" style="1" customWidth="1"/>
    <col min="5386" max="5386" width="7.85546875" style="1" customWidth="1"/>
    <col min="5387" max="5387" width="14.28515625" style="1" customWidth="1"/>
    <col min="5388" max="5388" width="7.85546875" style="1" customWidth="1"/>
    <col min="5389" max="5633" width="11.42578125" style="1"/>
    <col min="5634" max="5634" width="16" style="1" customWidth="1"/>
    <col min="5635" max="5641" width="17.5703125" style="1" customWidth="1"/>
    <col min="5642" max="5642" width="7.85546875" style="1" customWidth="1"/>
    <col min="5643" max="5643" width="14.28515625" style="1" customWidth="1"/>
    <col min="5644" max="5644" width="7.85546875" style="1" customWidth="1"/>
    <col min="5645" max="5889" width="11.42578125" style="1"/>
    <col min="5890" max="5890" width="16" style="1" customWidth="1"/>
    <col min="5891" max="5897" width="17.5703125" style="1" customWidth="1"/>
    <col min="5898" max="5898" width="7.85546875" style="1" customWidth="1"/>
    <col min="5899" max="5899" width="14.28515625" style="1" customWidth="1"/>
    <col min="5900" max="5900" width="7.85546875" style="1" customWidth="1"/>
    <col min="5901" max="6145" width="11.42578125" style="1"/>
    <col min="6146" max="6146" width="16" style="1" customWidth="1"/>
    <col min="6147" max="6153" width="17.5703125" style="1" customWidth="1"/>
    <col min="6154" max="6154" width="7.85546875" style="1" customWidth="1"/>
    <col min="6155" max="6155" width="14.28515625" style="1" customWidth="1"/>
    <col min="6156" max="6156" width="7.85546875" style="1" customWidth="1"/>
    <col min="6157" max="6401" width="11.42578125" style="1"/>
    <col min="6402" max="6402" width="16" style="1" customWidth="1"/>
    <col min="6403" max="6409" width="17.5703125" style="1" customWidth="1"/>
    <col min="6410" max="6410" width="7.85546875" style="1" customWidth="1"/>
    <col min="6411" max="6411" width="14.28515625" style="1" customWidth="1"/>
    <col min="6412" max="6412" width="7.85546875" style="1" customWidth="1"/>
    <col min="6413" max="6657" width="11.42578125" style="1"/>
    <col min="6658" max="6658" width="16" style="1" customWidth="1"/>
    <col min="6659" max="6665" width="17.5703125" style="1" customWidth="1"/>
    <col min="6666" max="6666" width="7.85546875" style="1" customWidth="1"/>
    <col min="6667" max="6667" width="14.28515625" style="1" customWidth="1"/>
    <col min="6668" max="6668" width="7.85546875" style="1" customWidth="1"/>
    <col min="6669" max="6913" width="11.42578125" style="1"/>
    <col min="6914" max="6914" width="16" style="1" customWidth="1"/>
    <col min="6915" max="6921" width="17.5703125" style="1" customWidth="1"/>
    <col min="6922" max="6922" width="7.85546875" style="1" customWidth="1"/>
    <col min="6923" max="6923" width="14.28515625" style="1" customWidth="1"/>
    <col min="6924" max="6924" width="7.85546875" style="1" customWidth="1"/>
    <col min="6925" max="7169" width="11.42578125" style="1"/>
    <col min="7170" max="7170" width="16" style="1" customWidth="1"/>
    <col min="7171" max="7177" width="17.5703125" style="1" customWidth="1"/>
    <col min="7178" max="7178" width="7.85546875" style="1" customWidth="1"/>
    <col min="7179" max="7179" width="14.28515625" style="1" customWidth="1"/>
    <col min="7180" max="7180" width="7.85546875" style="1" customWidth="1"/>
    <col min="7181" max="7425" width="11.42578125" style="1"/>
    <col min="7426" max="7426" width="16" style="1" customWidth="1"/>
    <col min="7427" max="7433" width="17.5703125" style="1" customWidth="1"/>
    <col min="7434" max="7434" width="7.85546875" style="1" customWidth="1"/>
    <col min="7435" max="7435" width="14.28515625" style="1" customWidth="1"/>
    <col min="7436" max="7436" width="7.85546875" style="1" customWidth="1"/>
    <col min="7437" max="7681" width="11.42578125" style="1"/>
    <col min="7682" max="7682" width="16" style="1" customWidth="1"/>
    <col min="7683" max="7689" width="17.5703125" style="1" customWidth="1"/>
    <col min="7690" max="7690" width="7.85546875" style="1" customWidth="1"/>
    <col min="7691" max="7691" width="14.28515625" style="1" customWidth="1"/>
    <col min="7692" max="7692" width="7.85546875" style="1" customWidth="1"/>
    <col min="7693" max="7937" width="11.42578125" style="1"/>
    <col min="7938" max="7938" width="16" style="1" customWidth="1"/>
    <col min="7939" max="7945" width="17.5703125" style="1" customWidth="1"/>
    <col min="7946" max="7946" width="7.85546875" style="1" customWidth="1"/>
    <col min="7947" max="7947" width="14.28515625" style="1" customWidth="1"/>
    <col min="7948" max="7948" width="7.85546875" style="1" customWidth="1"/>
    <col min="7949" max="8193" width="11.42578125" style="1"/>
    <col min="8194" max="8194" width="16" style="1" customWidth="1"/>
    <col min="8195" max="8201" width="17.5703125" style="1" customWidth="1"/>
    <col min="8202" max="8202" width="7.85546875" style="1" customWidth="1"/>
    <col min="8203" max="8203" width="14.28515625" style="1" customWidth="1"/>
    <col min="8204" max="8204" width="7.85546875" style="1" customWidth="1"/>
    <col min="8205" max="8449" width="11.42578125" style="1"/>
    <col min="8450" max="8450" width="16" style="1" customWidth="1"/>
    <col min="8451" max="8457" width="17.5703125" style="1" customWidth="1"/>
    <col min="8458" max="8458" width="7.85546875" style="1" customWidth="1"/>
    <col min="8459" max="8459" width="14.28515625" style="1" customWidth="1"/>
    <col min="8460" max="8460" width="7.85546875" style="1" customWidth="1"/>
    <col min="8461" max="8705" width="11.42578125" style="1"/>
    <col min="8706" max="8706" width="16" style="1" customWidth="1"/>
    <col min="8707" max="8713" width="17.5703125" style="1" customWidth="1"/>
    <col min="8714" max="8714" width="7.85546875" style="1" customWidth="1"/>
    <col min="8715" max="8715" width="14.28515625" style="1" customWidth="1"/>
    <col min="8716" max="8716" width="7.85546875" style="1" customWidth="1"/>
    <col min="8717" max="8961" width="11.42578125" style="1"/>
    <col min="8962" max="8962" width="16" style="1" customWidth="1"/>
    <col min="8963" max="8969" width="17.5703125" style="1" customWidth="1"/>
    <col min="8970" max="8970" width="7.85546875" style="1" customWidth="1"/>
    <col min="8971" max="8971" width="14.28515625" style="1" customWidth="1"/>
    <col min="8972" max="8972" width="7.85546875" style="1" customWidth="1"/>
    <col min="8973" max="9217" width="11.42578125" style="1"/>
    <col min="9218" max="9218" width="16" style="1" customWidth="1"/>
    <col min="9219" max="9225" width="17.5703125" style="1" customWidth="1"/>
    <col min="9226" max="9226" width="7.85546875" style="1" customWidth="1"/>
    <col min="9227" max="9227" width="14.28515625" style="1" customWidth="1"/>
    <col min="9228" max="9228" width="7.85546875" style="1" customWidth="1"/>
    <col min="9229" max="9473" width="11.42578125" style="1"/>
    <col min="9474" max="9474" width="16" style="1" customWidth="1"/>
    <col min="9475" max="9481" width="17.5703125" style="1" customWidth="1"/>
    <col min="9482" max="9482" width="7.85546875" style="1" customWidth="1"/>
    <col min="9483" max="9483" width="14.28515625" style="1" customWidth="1"/>
    <col min="9484" max="9484" width="7.85546875" style="1" customWidth="1"/>
    <col min="9485" max="9729" width="11.42578125" style="1"/>
    <col min="9730" max="9730" width="16" style="1" customWidth="1"/>
    <col min="9731" max="9737" width="17.5703125" style="1" customWidth="1"/>
    <col min="9738" max="9738" width="7.85546875" style="1" customWidth="1"/>
    <col min="9739" max="9739" width="14.28515625" style="1" customWidth="1"/>
    <col min="9740" max="9740" width="7.85546875" style="1" customWidth="1"/>
    <col min="9741" max="9985" width="11.42578125" style="1"/>
    <col min="9986" max="9986" width="16" style="1" customWidth="1"/>
    <col min="9987" max="9993" width="17.5703125" style="1" customWidth="1"/>
    <col min="9994" max="9994" width="7.85546875" style="1" customWidth="1"/>
    <col min="9995" max="9995" width="14.28515625" style="1" customWidth="1"/>
    <col min="9996" max="9996" width="7.85546875" style="1" customWidth="1"/>
    <col min="9997" max="10241" width="11.42578125" style="1"/>
    <col min="10242" max="10242" width="16" style="1" customWidth="1"/>
    <col min="10243" max="10249" width="17.5703125" style="1" customWidth="1"/>
    <col min="10250" max="10250" width="7.85546875" style="1" customWidth="1"/>
    <col min="10251" max="10251" width="14.28515625" style="1" customWidth="1"/>
    <col min="10252" max="10252" width="7.85546875" style="1" customWidth="1"/>
    <col min="10253" max="10497" width="11.42578125" style="1"/>
    <col min="10498" max="10498" width="16" style="1" customWidth="1"/>
    <col min="10499" max="10505" width="17.5703125" style="1" customWidth="1"/>
    <col min="10506" max="10506" width="7.85546875" style="1" customWidth="1"/>
    <col min="10507" max="10507" width="14.28515625" style="1" customWidth="1"/>
    <col min="10508" max="10508" width="7.85546875" style="1" customWidth="1"/>
    <col min="10509" max="10753" width="11.42578125" style="1"/>
    <col min="10754" max="10754" width="16" style="1" customWidth="1"/>
    <col min="10755" max="10761" width="17.5703125" style="1" customWidth="1"/>
    <col min="10762" max="10762" width="7.85546875" style="1" customWidth="1"/>
    <col min="10763" max="10763" width="14.28515625" style="1" customWidth="1"/>
    <col min="10764" max="10764" width="7.85546875" style="1" customWidth="1"/>
    <col min="10765" max="11009" width="11.42578125" style="1"/>
    <col min="11010" max="11010" width="16" style="1" customWidth="1"/>
    <col min="11011" max="11017" width="17.5703125" style="1" customWidth="1"/>
    <col min="11018" max="11018" width="7.85546875" style="1" customWidth="1"/>
    <col min="11019" max="11019" width="14.28515625" style="1" customWidth="1"/>
    <col min="11020" max="11020" width="7.85546875" style="1" customWidth="1"/>
    <col min="11021" max="11265" width="11.42578125" style="1"/>
    <col min="11266" max="11266" width="16" style="1" customWidth="1"/>
    <col min="11267" max="11273" width="17.5703125" style="1" customWidth="1"/>
    <col min="11274" max="11274" width="7.85546875" style="1" customWidth="1"/>
    <col min="11275" max="11275" width="14.28515625" style="1" customWidth="1"/>
    <col min="11276" max="11276" width="7.85546875" style="1" customWidth="1"/>
    <col min="11277" max="11521" width="11.42578125" style="1"/>
    <col min="11522" max="11522" width="16" style="1" customWidth="1"/>
    <col min="11523" max="11529" width="17.5703125" style="1" customWidth="1"/>
    <col min="11530" max="11530" width="7.85546875" style="1" customWidth="1"/>
    <col min="11531" max="11531" width="14.28515625" style="1" customWidth="1"/>
    <col min="11532" max="11532" width="7.85546875" style="1" customWidth="1"/>
    <col min="11533" max="11777" width="11.42578125" style="1"/>
    <col min="11778" max="11778" width="16" style="1" customWidth="1"/>
    <col min="11779" max="11785" width="17.5703125" style="1" customWidth="1"/>
    <col min="11786" max="11786" width="7.85546875" style="1" customWidth="1"/>
    <col min="11787" max="11787" width="14.28515625" style="1" customWidth="1"/>
    <col min="11788" max="11788" width="7.85546875" style="1" customWidth="1"/>
    <col min="11789" max="12033" width="11.42578125" style="1"/>
    <col min="12034" max="12034" width="16" style="1" customWidth="1"/>
    <col min="12035" max="12041" width="17.5703125" style="1" customWidth="1"/>
    <col min="12042" max="12042" width="7.85546875" style="1" customWidth="1"/>
    <col min="12043" max="12043" width="14.28515625" style="1" customWidth="1"/>
    <col min="12044" max="12044" width="7.85546875" style="1" customWidth="1"/>
    <col min="12045" max="12289" width="11.42578125" style="1"/>
    <col min="12290" max="12290" width="16" style="1" customWidth="1"/>
    <col min="12291" max="12297" width="17.5703125" style="1" customWidth="1"/>
    <col min="12298" max="12298" width="7.85546875" style="1" customWidth="1"/>
    <col min="12299" max="12299" width="14.28515625" style="1" customWidth="1"/>
    <col min="12300" max="12300" width="7.85546875" style="1" customWidth="1"/>
    <col min="12301" max="12545" width="11.42578125" style="1"/>
    <col min="12546" max="12546" width="16" style="1" customWidth="1"/>
    <col min="12547" max="12553" width="17.5703125" style="1" customWidth="1"/>
    <col min="12554" max="12554" width="7.85546875" style="1" customWidth="1"/>
    <col min="12555" max="12555" width="14.28515625" style="1" customWidth="1"/>
    <col min="12556" max="12556" width="7.85546875" style="1" customWidth="1"/>
    <col min="12557" max="12801" width="11.42578125" style="1"/>
    <col min="12802" max="12802" width="16" style="1" customWidth="1"/>
    <col min="12803" max="12809" width="17.5703125" style="1" customWidth="1"/>
    <col min="12810" max="12810" width="7.85546875" style="1" customWidth="1"/>
    <col min="12811" max="12811" width="14.28515625" style="1" customWidth="1"/>
    <col min="12812" max="12812" width="7.85546875" style="1" customWidth="1"/>
    <col min="12813" max="13057" width="11.42578125" style="1"/>
    <col min="13058" max="13058" width="16" style="1" customWidth="1"/>
    <col min="13059" max="13065" width="17.5703125" style="1" customWidth="1"/>
    <col min="13066" max="13066" width="7.85546875" style="1" customWidth="1"/>
    <col min="13067" max="13067" width="14.28515625" style="1" customWidth="1"/>
    <col min="13068" max="13068" width="7.85546875" style="1" customWidth="1"/>
    <col min="13069" max="13313" width="11.42578125" style="1"/>
    <col min="13314" max="13314" width="16" style="1" customWidth="1"/>
    <col min="13315" max="13321" width="17.5703125" style="1" customWidth="1"/>
    <col min="13322" max="13322" width="7.85546875" style="1" customWidth="1"/>
    <col min="13323" max="13323" width="14.28515625" style="1" customWidth="1"/>
    <col min="13324" max="13324" width="7.85546875" style="1" customWidth="1"/>
    <col min="13325" max="13569" width="11.42578125" style="1"/>
    <col min="13570" max="13570" width="16" style="1" customWidth="1"/>
    <col min="13571" max="13577" width="17.5703125" style="1" customWidth="1"/>
    <col min="13578" max="13578" width="7.85546875" style="1" customWidth="1"/>
    <col min="13579" max="13579" width="14.28515625" style="1" customWidth="1"/>
    <col min="13580" max="13580" width="7.85546875" style="1" customWidth="1"/>
    <col min="13581" max="13825" width="11.42578125" style="1"/>
    <col min="13826" max="13826" width="16" style="1" customWidth="1"/>
    <col min="13827" max="13833" width="17.5703125" style="1" customWidth="1"/>
    <col min="13834" max="13834" width="7.85546875" style="1" customWidth="1"/>
    <col min="13835" max="13835" width="14.28515625" style="1" customWidth="1"/>
    <col min="13836" max="13836" width="7.85546875" style="1" customWidth="1"/>
    <col min="13837" max="14081" width="11.42578125" style="1"/>
    <col min="14082" max="14082" width="16" style="1" customWidth="1"/>
    <col min="14083" max="14089" width="17.5703125" style="1" customWidth="1"/>
    <col min="14090" max="14090" width="7.85546875" style="1" customWidth="1"/>
    <col min="14091" max="14091" width="14.28515625" style="1" customWidth="1"/>
    <col min="14092" max="14092" width="7.85546875" style="1" customWidth="1"/>
    <col min="14093" max="14337" width="11.42578125" style="1"/>
    <col min="14338" max="14338" width="16" style="1" customWidth="1"/>
    <col min="14339" max="14345" width="17.5703125" style="1" customWidth="1"/>
    <col min="14346" max="14346" width="7.85546875" style="1" customWidth="1"/>
    <col min="14347" max="14347" width="14.28515625" style="1" customWidth="1"/>
    <col min="14348" max="14348" width="7.85546875" style="1" customWidth="1"/>
    <col min="14349" max="14593" width="11.42578125" style="1"/>
    <col min="14594" max="14594" width="16" style="1" customWidth="1"/>
    <col min="14595" max="14601" width="17.5703125" style="1" customWidth="1"/>
    <col min="14602" max="14602" width="7.85546875" style="1" customWidth="1"/>
    <col min="14603" max="14603" width="14.28515625" style="1" customWidth="1"/>
    <col min="14604" max="14604" width="7.85546875" style="1" customWidth="1"/>
    <col min="14605" max="14849" width="11.42578125" style="1"/>
    <col min="14850" max="14850" width="16" style="1" customWidth="1"/>
    <col min="14851" max="14857" width="17.5703125" style="1" customWidth="1"/>
    <col min="14858" max="14858" width="7.85546875" style="1" customWidth="1"/>
    <col min="14859" max="14859" width="14.28515625" style="1" customWidth="1"/>
    <col min="14860" max="14860" width="7.85546875" style="1" customWidth="1"/>
    <col min="14861" max="15105" width="11.42578125" style="1"/>
    <col min="15106" max="15106" width="16" style="1" customWidth="1"/>
    <col min="15107" max="15113" width="17.5703125" style="1" customWidth="1"/>
    <col min="15114" max="15114" width="7.85546875" style="1" customWidth="1"/>
    <col min="15115" max="15115" width="14.28515625" style="1" customWidth="1"/>
    <col min="15116" max="15116" width="7.85546875" style="1" customWidth="1"/>
    <col min="15117" max="15361" width="11.42578125" style="1"/>
    <col min="15362" max="15362" width="16" style="1" customWidth="1"/>
    <col min="15363" max="15369" width="17.5703125" style="1" customWidth="1"/>
    <col min="15370" max="15370" width="7.85546875" style="1" customWidth="1"/>
    <col min="15371" max="15371" width="14.28515625" style="1" customWidth="1"/>
    <col min="15372" max="15372" width="7.85546875" style="1" customWidth="1"/>
    <col min="15373" max="15617" width="11.42578125" style="1"/>
    <col min="15618" max="15618" width="16" style="1" customWidth="1"/>
    <col min="15619" max="15625" width="17.5703125" style="1" customWidth="1"/>
    <col min="15626" max="15626" width="7.85546875" style="1" customWidth="1"/>
    <col min="15627" max="15627" width="14.28515625" style="1" customWidth="1"/>
    <col min="15628" max="15628" width="7.85546875" style="1" customWidth="1"/>
    <col min="15629" max="15873" width="11.42578125" style="1"/>
    <col min="15874" max="15874" width="16" style="1" customWidth="1"/>
    <col min="15875" max="15881" width="17.5703125" style="1" customWidth="1"/>
    <col min="15882" max="15882" width="7.85546875" style="1" customWidth="1"/>
    <col min="15883" max="15883" width="14.28515625" style="1" customWidth="1"/>
    <col min="15884" max="15884" width="7.85546875" style="1" customWidth="1"/>
    <col min="15885" max="16129" width="11.42578125" style="1"/>
    <col min="16130" max="16130" width="16" style="1" customWidth="1"/>
    <col min="16131" max="16137" width="17.5703125" style="1" customWidth="1"/>
    <col min="16138" max="16138" width="7.85546875" style="1" customWidth="1"/>
    <col min="16139" max="16139" width="14.28515625" style="1" customWidth="1"/>
    <col min="16140" max="16140" width="7.85546875" style="1" customWidth="1"/>
    <col min="16141" max="16384" width="11.42578125" style="1"/>
  </cols>
  <sheetData>
    <row r="1" spans="1:9" ht="24" customHeight="1" x14ac:dyDescent="0.2">
      <c r="A1" s="222" t="s">
        <v>82</v>
      </c>
      <c r="B1" s="222"/>
      <c r="C1" s="222"/>
      <c r="D1" s="222"/>
      <c r="E1" s="222"/>
      <c r="F1" s="222"/>
      <c r="G1" s="222"/>
      <c r="H1" s="222"/>
      <c r="I1" s="222"/>
    </row>
    <row r="2" spans="1:9" s="13" customFormat="1" ht="13.5" thickBot="1" x14ac:dyDescent="0.25">
      <c r="A2" s="12"/>
      <c r="I2" s="14" t="s">
        <v>20</v>
      </c>
    </row>
    <row r="3" spans="1:9" s="13" customFormat="1" ht="26.25" customHeight="1" thickBot="1" x14ac:dyDescent="0.25">
      <c r="A3" s="107" t="s">
        <v>21</v>
      </c>
      <c r="B3" s="237" t="s">
        <v>25</v>
      </c>
      <c r="C3" s="238"/>
      <c r="D3" s="238"/>
      <c r="E3" s="238"/>
      <c r="F3" s="238"/>
      <c r="G3" s="238"/>
      <c r="H3" s="238"/>
      <c r="I3" s="239"/>
    </row>
    <row r="4" spans="1:9" s="13" customFormat="1" ht="60.75" thickBot="1" x14ac:dyDescent="0.25">
      <c r="A4" s="108" t="s">
        <v>22</v>
      </c>
      <c r="B4" s="109" t="s">
        <v>67</v>
      </c>
      <c r="C4" s="110" t="s">
        <v>68</v>
      </c>
      <c r="D4" s="127" t="s">
        <v>83</v>
      </c>
      <c r="E4" s="110" t="s">
        <v>69</v>
      </c>
      <c r="F4" s="110" t="s">
        <v>70</v>
      </c>
      <c r="G4" s="110" t="s">
        <v>71</v>
      </c>
      <c r="H4" s="110" t="s">
        <v>23</v>
      </c>
      <c r="I4" s="111" t="s">
        <v>8</v>
      </c>
    </row>
    <row r="5" spans="1:9" s="13" customFormat="1" ht="12.75" customHeight="1" x14ac:dyDescent="0.2">
      <c r="A5" s="15">
        <v>636</v>
      </c>
      <c r="B5" s="140"/>
      <c r="C5" s="141"/>
      <c r="D5" s="142"/>
      <c r="E5" s="143"/>
      <c r="F5" s="144"/>
      <c r="G5" s="144"/>
      <c r="H5" s="145"/>
      <c r="I5" s="146"/>
    </row>
    <row r="6" spans="1:9" s="13" customFormat="1" ht="12.75" customHeight="1" x14ac:dyDescent="0.2">
      <c r="A6" s="16">
        <v>63622</v>
      </c>
      <c r="B6" s="147"/>
      <c r="C6" s="148"/>
      <c r="D6" s="149"/>
      <c r="E6" s="150"/>
      <c r="F6" s="151">
        <v>20000</v>
      </c>
      <c r="G6" s="151"/>
      <c r="H6" s="152"/>
      <c r="I6" s="153"/>
    </row>
    <row r="7" spans="1:9" s="13" customFormat="1" ht="12.75" customHeight="1" x14ac:dyDescent="0.2">
      <c r="A7" s="16">
        <v>63623</v>
      </c>
      <c r="B7" s="147"/>
      <c r="C7" s="148"/>
      <c r="D7" s="149"/>
      <c r="E7" s="150"/>
      <c r="F7" s="151">
        <v>5000</v>
      </c>
      <c r="G7" s="151"/>
      <c r="H7" s="152"/>
      <c r="I7" s="153"/>
    </row>
    <row r="8" spans="1:9" s="13" customFormat="1" x14ac:dyDescent="0.2">
      <c r="A8" s="17">
        <v>641</v>
      </c>
      <c r="B8" s="154"/>
      <c r="C8" s="155"/>
      <c r="D8" s="156"/>
      <c r="E8" s="155"/>
      <c r="F8" s="155"/>
      <c r="G8" s="155"/>
      <c r="H8" s="157"/>
      <c r="I8" s="158"/>
    </row>
    <row r="9" spans="1:9" s="13" customFormat="1" x14ac:dyDescent="0.2">
      <c r="A9" s="22">
        <v>64132</v>
      </c>
      <c r="B9" s="154"/>
      <c r="C9" s="155">
        <v>10</v>
      </c>
      <c r="D9" s="156">
        <v>1.1299999999999999</v>
      </c>
      <c r="E9" s="155"/>
      <c r="F9" s="155"/>
      <c r="G9" s="155"/>
      <c r="H9" s="157"/>
      <c r="I9" s="158"/>
    </row>
    <row r="10" spans="1:9" s="13" customFormat="1" x14ac:dyDescent="0.2">
      <c r="A10" s="17">
        <v>652</v>
      </c>
      <c r="B10" s="154"/>
      <c r="C10" s="155"/>
      <c r="D10" s="156"/>
      <c r="E10" s="155"/>
      <c r="F10" s="155"/>
      <c r="G10" s="155"/>
      <c r="H10" s="157"/>
      <c r="I10" s="158"/>
    </row>
    <row r="11" spans="1:9" s="13" customFormat="1" x14ac:dyDescent="0.2">
      <c r="A11" s="22">
        <v>65269</v>
      </c>
      <c r="B11" s="154"/>
      <c r="C11" s="155"/>
      <c r="D11" s="156"/>
      <c r="E11" s="155">
        <v>16500</v>
      </c>
      <c r="F11" s="155"/>
      <c r="G11" s="155"/>
      <c r="H11" s="157"/>
      <c r="I11" s="158"/>
    </row>
    <row r="12" spans="1:9" s="13" customFormat="1" x14ac:dyDescent="0.2">
      <c r="A12" s="17">
        <v>661</v>
      </c>
      <c r="B12" s="154"/>
      <c r="C12" s="155"/>
      <c r="D12" s="156"/>
      <c r="E12" s="155"/>
      <c r="F12" s="155"/>
      <c r="G12" s="155"/>
      <c r="H12" s="157"/>
      <c r="I12" s="158"/>
    </row>
    <row r="13" spans="1:9" s="13" customFormat="1" x14ac:dyDescent="0.2">
      <c r="A13" s="22">
        <v>66151</v>
      </c>
      <c r="B13" s="154"/>
      <c r="C13" s="155">
        <v>131800</v>
      </c>
      <c r="D13" s="156">
        <v>131800</v>
      </c>
      <c r="E13" s="155"/>
      <c r="F13" s="155"/>
      <c r="G13" s="155"/>
      <c r="H13" s="157"/>
      <c r="I13" s="158"/>
    </row>
    <row r="14" spans="1:9" s="13" customFormat="1" x14ac:dyDescent="0.2">
      <c r="A14" s="17">
        <v>663</v>
      </c>
      <c r="B14" s="154"/>
      <c r="C14" s="155"/>
      <c r="D14" s="156"/>
      <c r="E14" s="155"/>
      <c r="F14" s="155"/>
      <c r="G14" s="155"/>
      <c r="H14" s="157"/>
      <c r="I14" s="158"/>
    </row>
    <row r="15" spans="1:9" s="13" customFormat="1" x14ac:dyDescent="0.2">
      <c r="A15" s="22">
        <v>66324</v>
      </c>
      <c r="B15" s="154"/>
      <c r="C15" s="155"/>
      <c r="D15" s="156"/>
      <c r="E15" s="155"/>
      <c r="F15" s="155"/>
      <c r="G15" s="155">
        <v>2000</v>
      </c>
      <c r="H15" s="157"/>
      <c r="I15" s="158"/>
    </row>
    <row r="16" spans="1:9" s="13" customFormat="1" x14ac:dyDescent="0.2">
      <c r="A16" s="17">
        <v>671</v>
      </c>
      <c r="B16" s="154"/>
      <c r="C16" s="155"/>
      <c r="D16" s="156"/>
      <c r="E16" s="155"/>
      <c r="F16" s="155"/>
      <c r="G16" s="155"/>
      <c r="H16" s="157"/>
      <c r="I16" s="158"/>
    </row>
    <row r="17" spans="1:9" s="13" customFormat="1" x14ac:dyDescent="0.2">
      <c r="A17" s="22">
        <v>67111</v>
      </c>
      <c r="B17" s="154">
        <v>450000</v>
      </c>
      <c r="C17" s="155"/>
      <c r="D17" s="156"/>
      <c r="E17" s="155"/>
      <c r="F17" s="155"/>
      <c r="G17" s="155"/>
      <c r="H17" s="157"/>
      <c r="I17" s="158"/>
    </row>
    <row r="18" spans="1:9" s="13" customFormat="1" x14ac:dyDescent="0.2">
      <c r="A18" s="22">
        <v>67121</v>
      </c>
      <c r="B18" s="159">
        <v>10000</v>
      </c>
      <c r="C18" s="155"/>
      <c r="D18" s="156"/>
      <c r="E18" s="155"/>
      <c r="F18" s="155"/>
      <c r="G18" s="155"/>
      <c r="H18" s="157"/>
      <c r="I18" s="158"/>
    </row>
    <row r="19" spans="1:9" s="13" customFormat="1" x14ac:dyDescent="0.2">
      <c r="A19" s="126">
        <v>922</v>
      </c>
      <c r="B19" s="136">
        <v>21063.01</v>
      </c>
      <c r="C19" s="137"/>
      <c r="D19" s="137">
        <v>19119.55</v>
      </c>
      <c r="E19" s="137">
        <v>3446.31</v>
      </c>
      <c r="F19" s="137"/>
      <c r="G19" s="137"/>
      <c r="H19" s="138"/>
      <c r="I19" s="139"/>
    </row>
    <row r="20" spans="1:9" s="13" customFormat="1" ht="13.5" thickBot="1" x14ac:dyDescent="0.25">
      <c r="A20" s="23"/>
      <c r="B20" s="160"/>
      <c r="C20" s="161"/>
      <c r="D20" s="162"/>
      <c r="E20" s="161"/>
      <c r="F20" s="161"/>
      <c r="G20" s="161"/>
      <c r="H20" s="163"/>
      <c r="I20" s="164"/>
    </row>
    <row r="21" spans="1:9" s="13" customFormat="1" ht="30" customHeight="1" thickBot="1" x14ac:dyDescent="0.25">
      <c r="A21" s="28" t="s">
        <v>24</v>
      </c>
      <c r="B21" s="165">
        <f t="shared" ref="B21:I21" si="0">SUM(B5:B20)</f>
        <v>481063.01</v>
      </c>
      <c r="C21" s="165">
        <f t="shared" si="0"/>
        <v>131810</v>
      </c>
      <c r="D21" s="166">
        <f>SUM(D5:D20)</f>
        <v>150920.68</v>
      </c>
      <c r="E21" s="165">
        <f t="shared" si="0"/>
        <v>19946.310000000001</v>
      </c>
      <c r="F21" s="165">
        <f t="shared" si="0"/>
        <v>25000</v>
      </c>
      <c r="G21" s="165">
        <f t="shared" si="0"/>
        <v>2000</v>
      </c>
      <c r="H21" s="165">
        <f t="shared" si="0"/>
        <v>0</v>
      </c>
      <c r="I21" s="165">
        <f t="shared" si="0"/>
        <v>0</v>
      </c>
    </row>
    <row r="22" spans="1:9" s="13" customFormat="1" ht="28.5" customHeight="1" thickBot="1" x14ac:dyDescent="0.25">
      <c r="A22" s="28" t="s">
        <v>26</v>
      </c>
      <c r="B22" s="240">
        <f>SUM(B21,D21,E21,F21,G21,H21,I21)</f>
        <v>678930</v>
      </c>
      <c r="C22" s="241"/>
      <c r="D22" s="241"/>
      <c r="E22" s="241"/>
      <c r="F22" s="241"/>
      <c r="G22" s="241"/>
      <c r="H22" s="241"/>
      <c r="I22" s="242"/>
    </row>
    <row r="23" spans="1:9" ht="96" customHeight="1" thickBot="1" x14ac:dyDescent="0.25">
      <c r="A23" s="30"/>
      <c r="B23" s="30"/>
      <c r="C23" s="30"/>
      <c r="D23" s="124"/>
      <c r="E23" s="31"/>
      <c r="F23" s="32"/>
      <c r="I23" s="14"/>
    </row>
    <row r="24" spans="1:9" ht="26.25" customHeight="1" thickBot="1" x14ac:dyDescent="0.25">
      <c r="A24" s="112" t="s">
        <v>21</v>
      </c>
      <c r="B24" s="243" t="s">
        <v>27</v>
      </c>
      <c r="C24" s="244"/>
      <c r="D24" s="244"/>
      <c r="E24" s="244"/>
      <c r="F24" s="244"/>
      <c r="G24" s="244"/>
      <c r="H24" s="244"/>
      <c r="I24" s="245"/>
    </row>
    <row r="25" spans="1:9" ht="60.75" thickBot="1" x14ac:dyDescent="0.25">
      <c r="A25" s="113" t="s">
        <v>22</v>
      </c>
      <c r="B25" s="109" t="s">
        <v>67</v>
      </c>
      <c r="C25" s="110" t="s">
        <v>68</v>
      </c>
      <c r="D25" s="110"/>
      <c r="E25" s="110" t="s">
        <v>69</v>
      </c>
      <c r="F25" s="110" t="s">
        <v>70</v>
      </c>
      <c r="G25" s="110" t="s">
        <v>71</v>
      </c>
      <c r="H25" s="110" t="s">
        <v>23</v>
      </c>
      <c r="I25" s="111" t="s">
        <v>8</v>
      </c>
    </row>
    <row r="26" spans="1:9" x14ac:dyDescent="0.2">
      <c r="A26" s="33">
        <v>63</v>
      </c>
      <c r="B26" s="34"/>
      <c r="C26" s="35"/>
      <c r="D26" s="35"/>
      <c r="E26" s="36"/>
      <c r="F26" s="37">
        <v>25000</v>
      </c>
      <c r="G26" s="37"/>
      <c r="H26" s="38"/>
      <c r="I26" s="39"/>
    </row>
    <row r="27" spans="1:9" x14ac:dyDescent="0.2">
      <c r="A27" s="22">
        <v>64</v>
      </c>
      <c r="B27" s="18"/>
      <c r="C27" s="19">
        <v>10</v>
      </c>
      <c r="D27" s="19"/>
      <c r="E27" s="19"/>
      <c r="F27" s="19"/>
      <c r="G27" s="19"/>
      <c r="H27" s="20"/>
      <c r="I27" s="21"/>
    </row>
    <row r="28" spans="1:9" x14ac:dyDescent="0.2">
      <c r="A28" s="22">
        <v>65</v>
      </c>
      <c r="B28" s="18"/>
      <c r="C28" s="19"/>
      <c r="D28" s="19"/>
      <c r="E28" s="19">
        <v>16000</v>
      </c>
      <c r="F28" s="19"/>
      <c r="G28" s="19"/>
      <c r="H28" s="20"/>
      <c r="I28" s="21"/>
    </row>
    <row r="29" spans="1:9" x14ac:dyDescent="0.2">
      <c r="A29" s="22">
        <v>66</v>
      </c>
      <c r="B29" s="18"/>
      <c r="C29" s="19">
        <v>100000</v>
      </c>
      <c r="D29" s="19"/>
      <c r="E29" s="19"/>
      <c r="F29" s="19"/>
      <c r="G29" s="19">
        <v>2000</v>
      </c>
      <c r="H29" s="20"/>
      <c r="I29" s="21"/>
    </row>
    <row r="30" spans="1:9" x14ac:dyDescent="0.2">
      <c r="A30" s="22">
        <v>67</v>
      </c>
      <c r="B30" s="18">
        <v>510000</v>
      </c>
      <c r="C30" s="19"/>
      <c r="D30" s="19"/>
      <c r="E30" s="19"/>
      <c r="F30" s="19"/>
      <c r="G30" s="19"/>
      <c r="H30" s="20"/>
      <c r="I30" s="21"/>
    </row>
    <row r="31" spans="1:9" x14ac:dyDescent="0.2">
      <c r="A31" s="22"/>
      <c r="B31" s="18"/>
      <c r="C31" s="19"/>
      <c r="D31" s="19"/>
      <c r="E31" s="19"/>
      <c r="F31" s="19"/>
      <c r="G31" s="19"/>
      <c r="H31" s="20"/>
      <c r="I31" s="21"/>
    </row>
    <row r="32" spans="1:9" x14ac:dyDescent="0.2">
      <c r="A32" s="22"/>
      <c r="B32" s="18"/>
      <c r="C32" s="19"/>
      <c r="D32" s="19"/>
      <c r="E32" s="19"/>
      <c r="F32" s="19"/>
      <c r="G32" s="19"/>
      <c r="H32" s="20"/>
      <c r="I32" s="21"/>
    </row>
    <row r="33" spans="1:9" ht="13.5" thickBot="1" x14ac:dyDescent="0.25">
      <c r="A33" s="23"/>
      <c r="B33" s="24"/>
      <c r="C33" s="25"/>
      <c r="D33" s="25"/>
      <c r="E33" s="25"/>
      <c r="F33" s="25"/>
      <c r="G33" s="25"/>
      <c r="H33" s="26"/>
      <c r="I33" s="27"/>
    </row>
    <row r="34" spans="1:9" s="13" customFormat="1" ht="30" customHeight="1" thickBot="1" x14ac:dyDescent="0.25">
      <c r="A34" s="28" t="s">
        <v>24</v>
      </c>
      <c r="B34" s="29">
        <f>SUM(B26:B33)</f>
        <v>510000</v>
      </c>
      <c r="C34" s="29">
        <f t="shared" ref="C34:I34" si="1">SUM(C26:C33)</f>
        <v>100010</v>
      </c>
      <c r="D34" s="29"/>
      <c r="E34" s="29">
        <f t="shared" si="1"/>
        <v>16000</v>
      </c>
      <c r="F34" s="29">
        <f t="shared" si="1"/>
        <v>25000</v>
      </c>
      <c r="G34" s="29">
        <f t="shared" si="1"/>
        <v>2000</v>
      </c>
      <c r="H34" s="29">
        <f t="shared" si="1"/>
        <v>0</v>
      </c>
      <c r="I34" s="29">
        <f t="shared" si="1"/>
        <v>0</v>
      </c>
    </row>
    <row r="35" spans="1:9" s="13" customFormat="1" ht="28.5" customHeight="1" thickBot="1" x14ac:dyDescent="0.25">
      <c r="A35" s="28" t="s">
        <v>28</v>
      </c>
      <c r="B35" s="232">
        <f>B34+C34+E34+F34+G34+H34+I34</f>
        <v>653010</v>
      </c>
      <c r="C35" s="233"/>
      <c r="D35" s="233"/>
      <c r="E35" s="233"/>
      <c r="F35" s="233"/>
      <c r="G35" s="233"/>
      <c r="H35" s="233"/>
      <c r="I35" s="234"/>
    </row>
    <row r="36" spans="1:9" ht="13.5" thickBot="1" x14ac:dyDescent="0.25">
      <c r="E36" s="41"/>
      <c r="F36" s="42"/>
    </row>
    <row r="37" spans="1:9" ht="26.25" customHeight="1" thickBot="1" x14ac:dyDescent="0.25">
      <c r="A37" s="112" t="s">
        <v>21</v>
      </c>
      <c r="B37" s="246" t="s">
        <v>64</v>
      </c>
      <c r="C37" s="247"/>
      <c r="D37" s="247"/>
      <c r="E37" s="247"/>
      <c r="F37" s="247"/>
      <c r="G37" s="247"/>
      <c r="H37" s="247"/>
      <c r="I37" s="248"/>
    </row>
    <row r="38" spans="1:9" ht="60.75" thickBot="1" x14ac:dyDescent="0.25">
      <c r="A38" s="113" t="s">
        <v>22</v>
      </c>
      <c r="B38" s="109" t="s">
        <v>67</v>
      </c>
      <c r="C38" s="110" t="s">
        <v>68</v>
      </c>
      <c r="D38" s="110"/>
      <c r="E38" s="110" t="s">
        <v>69</v>
      </c>
      <c r="F38" s="110" t="s">
        <v>70</v>
      </c>
      <c r="G38" s="110" t="s">
        <v>71</v>
      </c>
      <c r="H38" s="110" t="s">
        <v>23</v>
      </c>
      <c r="I38" s="111" t="s">
        <v>8</v>
      </c>
    </row>
    <row r="39" spans="1:9" x14ac:dyDescent="0.2">
      <c r="A39" s="33">
        <v>63</v>
      </c>
      <c r="B39" s="34"/>
      <c r="C39" s="35"/>
      <c r="D39" s="35"/>
      <c r="E39" s="36"/>
      <c r="F39" s="37">
        <v>25000</v>
      </c>
      <c r="G39" s="37"/>
      <c r="H39" s="38"/>
      <c r="I39" s="39"/>
    </row>
    <row r="40" spans="1:9" x14ac:dyDescent="0.2">
      <c r="A40" s="22">
        <v>64</v>
      </c>
      <c r="B40" s="18"/>
      <c r="C40" s="19">
        <v>10</v>
      </c>
      <c r="D40" s="19"/>
      <c r="E40" s="19"/>
      <c r="F40" s="19"/>
      <c r="G40" s="19"/>
      <c r="H40" s="20"/>
      <c r="I40" s="21"/>
    </row>
    <row r="41" spans="1:9" x14ac:dyDescent="0.2">
      <c r="A41" s="22">
        <v>65</v>
      </c>
      <c r="B41" s="18"/>
      <c r="C41" s="19"/>
      <c r="D41" s="19"/>
      <c r="E41" s="19">
        <v>16500</v>
      </c>
      <c r="F41" s="19"/>
      <c r="G41" s="19"/>
      <c r="H41" s="20"/>
      <c r="I41" s="21"/>
    </row>
    <row r="42" spans="1:9" x14ac:dyDescent="0.2">
      <c r="A42" s="22">
        <v>66</v>
      </c>
      <c r="B42" s="18"/>
      <c r="C42" s="19">
        <v>100000</v>
      </c>
      <c r="D42" s="19"/>
      <c r="E42" s="19"/>
      <c r="F42" s="19"/>
      <c r="G42" s="19">
        <v>2000</v>
      </c>
      <c r="H42" s="20"/>
      <c r="I42" s="21"/>
    </row>
    <row r="43" spans="1:9" x14ac:dyDescent="0.2">
      <c r="A43" s="22">
        <v>67</v>
      </c>
      <c r="B43" s="18">
        <v>510000</v>
      </c>
      <c r="C43" s="19"/>
      <c r="D43" s="19"/>
      <c r="E43" s="19"/>
      <c r="F43" s="19"/>
      <c r="G43" s="19"/>
      <c r="H43" s="20"/>
      <c r="I43" s="21"/>
    </row>
    <row r="44" spans="1:9" ht="13.5" customHeight="1" x14ac:dyDescent="0.2">
      <c r="A44" s="22"/>
      <c r="B44" s="18"/>
      <c r="C44" s="19"/>
      <c r="D44" s="19"/>
      <c r="E44" s="19"/>
      <c r="F44" s="19"/>
      <c r="G44" s="19"/>
      <c r="H44" s="20"/>
      <c r="I44" s="21"/>
    </row>
    <row r="45" spans="1:9" ht="6.75" customHeight="1" x14ac:dyDescent="0.2">
      <c r="A45" s="22"/>
      <c r="B45" s="18"/>
      <c r="C45" s="19"/>
      <c r="D45" s="19"/>
      <c r="E45" s="19"/>
      <c r="F45" s="19"/>
      <c r="G45" s="19"/>
      <c r="H45" s="20"/>
      <c r="I45" s="21"/>
    </row>
    <row r="46" spans="1:9" ht="3.75" customHeight="1" thickBot="1" x14ac:dyDescent="0.25">
      <c r="A46" s="23"/>
      <c r="B46" s="24"/>
      <c r="C46" s="25"/>
      <c r="D46" s="25"/>
      <c r="E46" s="25"/>
      <c r="F46" s="25"/>
      <c r="G46" s="25"/>
      <c r="H46" s="26"/>
      <c r="I46" s="27"/>
    </row>
    <row r="47" spans="1:9" s="13" customFormat="1" ht="30" customHeight="1" thickBot="1" x14ac:dyDescent="0.25">
      <c r="A47" s="28" t="s">
        <v>24</v>
      </c>
      <c r="B47" s="29">
        <f>SUM(B39:B46)</f>
        <v>510000</v>
      </c>
      <c r="C47" s="29">
        <f t="shared" ref="C47:I47" si="2">SUM(C39:C46)</f>
        <v>100010</v>
      </c>
      <c r="D47" s="29"/>
      <c r="E47" s="29">
        <f t="shared" si="2"/>
        <v>16500</v>
      </c>
      <c r="F47" s="29">
        <f t="shared" si="2"/>
        <v>25000</v>
      </c>
      <c r="G47" s="29">
        <f t="shared" si="2"/>
        <v>2000</v>
      </c>
      <c r="H47" s="29">
        <f t="shared" si="2"/>
        <v>0</v>
      </c>
      <c r="I47" s="29">
        <f t="shared" si="2"/>
        <v>0</v>
      </c>
    </row>
    <row r="48" spans="1:9" s="13" customFormat="1" ht="28.5" customHeight="1" thickBot="1" x14ac:dyDescent="0.25">
      <c r="A48" s="28" t="s">
        <v>65</v>
      </c>
      <c r="B48" s="232">
        <f>B47+C47+E47+F47+G47+H47+I47</f>
        <v>653510</v>
      </c>
      <c r="C48" s="233"/>
      <c r="D48" s="233"/>
      <c r="E48" s="233"/>
      <c r="F48" s="233"/>
      <c r="G48" s="233"/>
      <c r="H48" s="233"/>
      <c r="I48" s="234"/>
    </row>
    <row r="49" spans="2:6" ht="13.5" customHeight="1" x14ac:dyDescent="0.2">
      <c r="C49" s="43"/>
      <c r="D49" s="43"/>
      <c r="E49" s="41"/>
      <c r="F49" s="44"/>
    </row>
    <row r="50" spans="2:6" ht="13.5" customHeight="1" x14ac:dyDescent="0.2">
      <c r="C50" s="43"/>
      <c r="D50" s="43"/>
      <c r="E50" s="45"/>
      <c r="F50" s="46"/>
    </row>
    <row r="51" spans="2:6" ht="13.5" customHeight="1" x14ac:dyDescent="0.2">
      <c r="E51" s="47"/>
      <c r="F51" s="48"/>
    </row>
    <row r="52" spans="2:6" ht="13.5" customHeight="1" x14ac:dyDescent="0.2">
      <c r="E52" s="49"/>
      <c r="F52" s="50"/>
    </row>
    <row r="53" spans="2:6" ht="13.5" customHeight="1" x14ac:dyDescent="0.2">
      <c r="E53" s="41"/>
      <c r="F53" s="42"/>
    </row>
    <row r="54" spans="2:6" ht="28.5" customHeight="1" x14ac:dyDescent="0.2">
      <c r="C54" s="43"/>
      <c r="D54" s="43"/>
      <c r="E54" s="41"/>
      <c r="F54" s="51"/>
    </row>
    <row r="55" spans="2:6" ht="13.5" customHeight="1" x14ac:dyDescent="0.2">
      <c r="C55" s="43"/>
      <c r="D55" s="43"/>
      <c r="E55" s="41"/>
      <c r="F55" s="46"/>
    </row>
    <row r="56" spans="2:6" ht="13.5" customHeight="1" x14ac:dyDescent="0.2">
      <c r="E56" s="41"/>
      <c r="F56" s="42"/>
    </row>
    <row r="57" spans="2:6" ht="13.5" customHeight="1" x14ac:dyDescent="0.2">
      <c r="E57" s="41"/>
      <c r="F57" s="50"/>
    </row>
    <row r="58" spans="2:6" ht="13.5" customHeight="1" x14ac:dyDescent="0.2">
      <c r="E58" s="41"/>
      <c r="F58" s="42"/>
    </row>
    <row r="59" spans="2:6" ht="22.5" customHeight="1" x14ac:dyDescent="0.2">
      <c r="E59" s="41"/>
      <c r="F59" s="52"/>
    </row>
    <row r="60" spans="2:6" ht="13.5" customHeight="1" x14ac:dyDescent="0.2">
      <c r="E60" s="47"/>
      <c r="F60" s="48"/>
    </row>
    <row r="61" spans="2:6" ht="13.5" customHeight="1" x14ac:dyDescent="0.2">
      <c r="B61" s="43"/>
      <c r="E61" s="47"/>
      <c r="F61" s="53"/>
    </row>
    <row r="62" spans="2:6" ht="13.5" customHeight="1" x14ac:dyDescent="0.2">
      <c r="C62" s="43"/>
      <c r="D62" s="43"/>
      <c r="E62" s="47"/>
      <c r="F62" s="54"/>
    </row>
    <row r="63" spans="2:6" ht="13.5" customHeight="1" x14ac:dyDescent="0.2">
      <c r="C63" s="43"/>
      <c r="D63" s="43"/>
      <c r="E63" s="49"/>
      <c r="F63" s="46"/>
    </row>
    <row r="64" spans="2:6" ht="13.5" customHeight="1" x14ac:dyDescent="0.2">
      <c r="E64" s="41"/>
      <c r="F64" s="42"/>
    </row>
    <row r="65" spans="1:6" ht="13.5" customHeight="1" x14ac:dyDescent="0.2">
      <c r="B65" s="43"/>
      <c r="E65" s="41"/>
      <c r="F65" s="44"/>
    </row>
    <row r="66" spans="1:6" ht="13.5" customHeight="1" x14ac:dyDescent="0.2">
      <c r="C66" s="43"/>
      <c r="D66" s="43"/>
      <c r="E66" s="41"/>
      <c r="F66" s="53"/>
    </row>
    <row r="67" spans="1:6" ht="13.5" customHeight="1" x14ac:dyDescent="0.2">
      <c r="C67" s="43"/>
      <c r="D67" s="43"/>
      <c r="E67" s="49"/>
      <c r="F67" s="46"/>
    </row>
    <row r="68" spans="1:6" ht="13.5" customHeight="1" x14ac:dyDescent="0.2">
      <c r="E68" s="47"/>
      <c r="F68" s="42"/>
    </row>
    <row r="69" spans="1:6" ht="13.5" customHeight="1" x14ac:dyDescent="0.2">
      <c r="C69" s="43"/>
      <c r="D69" s="43"/>
      <c r="E69" s="47"/>
      <c r="F69" s="53"/>
    </row>
    <row r="70" spans="1:6" ht="22.5" customHeight="1" x14ac:dyDescent="0.2">
      <c r="E70" s="49"/>
      <c r="F70" s="52"/>
    </row>
    <row r="71" spans="1:6" ht="13.5" customHeight="1" x14ac:dyDescent="0.2">
      <c r="E71" s="41"/>
      <c r="F71" s="42"/>
    </row>
    <row r="72" spans="1:6" ht="13.5" customHeight="1" x14ac:dyDescent="0.2">
      <c r="E72" s="49"/>
      <c r="F72" s="46"/>
    </row>
    <row r="73" spans="1:6" ht="13.5" customHeight="1" x14ac:dyDescent="0.2">
      <c r="E73" s="41"/>
      <c r="F73" s="42"/>
    </row>
    <row r="74" spans="1:6" ht="13.5" customHeight="1" x14ac:dyDescent="0.2">
      <c r="E74" s="41"/>
      <c r="F74" s="42"/>
    </row>
    <row r="75" spans="1:6" ht="13.5" customHeight="1" x14ac:dyDescent="0.2">
      <c r="A75" s="43"/>
      <c r="E75" s="55"/>
      <c r="F75" s="53"/>
    </row>
    <row r="76" spans="1:6" ht="13.5" customHeight="1" x14ac:dyDescent="0.2">
      <c r="B76" s="43"/>
      <c r="C76" s="43"/>
      <c r="D76" s="43"/>
      <c r="E76" s="56"/>
      <c r="F76" s="53"/>
    </row>
    <row r="77" spans="1:6" ht="13.5" customHeight="1" x14ac:dyDescent="0.2">
      <c r="B77" s="43"/>
      <c r="C77" s="43"/>
      <c r="D77" s="43"/>
      <c r="E77" s="56"/>
      <c r="F77" s="44"/>
    </row>
    <row r="78" spans="1:6" ht="13.5" customHeight="1" x14ac:dyDescent="0.2">
      <c r="B78" s="43"/>
      <c r="C78" s="43"/>
      <c r="D78" s="43"/>
      <c r="E78" s="49"/>
      <c r="F78" s="50"/>
    </row>
    <row r="79" spans="1:6" x14ac:dyDescent="0.2">
      <c r="E79" s="41"/>
      <c r="F79" s="42"/>
    </row>
    <row r="80" spans="1:6" x14ac:dyDescent="0.2">
      <c r="B80" s="43"/>
      <c r="E80" s="41"/>
      <c r="F80" s="53"/>
    </row>
    <row r="81" spans="1:6" x14ac:dyDescent="0.2">
      <c r="C81" s="43"/>
      <c r="D81" s="43"/>
      <c r="E81" s="41"/>
      <c r="F81" s="44"/>
    </row>
    <row r="82" spans="1:6" x14ac:dyDescent="0.2">
      <c r="C82" s="43"/>
      <c r="D82" s="43"/>
      <c r="E82" s="49"/>
      <c r="F82" s="46"/>
    </row>
    <row r="83" spans="1:6" x14ac:dyDescent="0.2">
      <c r="E83" s="41"/>
      <c r="F83" s="42"/>
    </row>
    <row r="84" spans="1:6" x14ac:dyDescent="0.2">
      <c r="E84" s="41"/>
      <c r="F84" s="42"/>
    </row>
    <row r="85" spans="1:6" x14ac:dyDescent="0.2">
      <c r="E85" s="57"/>
      <c r="F85" s="58"/>
    </row>
    <row r="86" spans="1:6" x14ac:dyDescent="0.2">
      <c r="E86" s="41"/>
      <c r="F86" s="42"/>
    </row>
    <row r="87" spans="1:6" x14ac:dyDescent="0.2">
      <c r="E87" s="41"/>
      <c r="F87" s="42"/>
    </row>
    <row r="88" spans="1:6" x14ac:dyDescent="0.2">
      <c r="E88" s="41"/>
      <c r="F88" s="42"/>
    </row>
    <row r="89" spans="1:6" x14ac:dyDescent="0.2">
      <c r="E89" s="49"/>
      <c r="F89" s="46"/>
    </row>
    <row r="90" spans="1:6" x14ac:dyDescent="0.2">
      <c r="E90" s="41"/>
      <c r="F90" s="42"/>
    </row>
    <row r="91" spans="1:6" x14ac:dyDescent="0.2">
      <c r="E91" s="49"/>
      <c r="F91" s="46"/>
    </row>
    <row r="92" spans="1:6" x14ac:dyDescent="0.2">
      <c r="E92" s="41"/>
      <c r="F92" s="42"/>
    </row>
    <row r="93" spans="1:6" x14ac:dyDescent="0.2">
      <c r="E93" s="41"/>
      <c r="F93" s="42"/>
    </row>
    <row r="94" spans="1:6" x14ac:dyDescent="0.2">
      <c r="E94" s="41"/>
      <c r="F94" s="42"/>
    </row>
    <row r="95" spans="1:6" x14ac:dyDescent="0.2">
      <c r="E95" s="41"/>
      <c r="F95" s="42"/>
    </row>
    <row r="96" spans="1:6" ht="28.5" customHeight="1" x14ac:dyDescent="0.2">
      <c r="A96" s="59"/>
      <c r="B96" s="59"/>
      <c r="C96" s="59"/>
      <c r="D96" s="59"/>
      <c r="E96" s="60"/>
      <c r="F96" s="61"/>
    </row>
    <row r="97" spans="3:6" x14ac:dyDescent="0.2">
      <c r="C97" s="43"/>
      <c r="D97" s="43"/>
      <c r="E97" s="41"/>
      <c r="F97" s="44"/>
    </row>
    <row r="98" spans="3:6" x14ac:dyDescent="0.2">
      <c r="E98" s="62"/>
      <c r="F98" s="63"/>
    </row>
    <row r="99" spans="3:6" x14ac:dyDescent="0.2">
      <c r="E99" s="41"/>
      <c r="F99" s="42"/>
    </row>
    <row r="100" spans="3:6" x14ac:dyDescent="0.2">
      <c r="E100" s="57"/>
      <c r="F100" s="58"/>
    </row>
    <row r="101" spans="3:6" x14ac:dyDescent="0.2">
      <c r="E101" s="57"/>
      <c r="F101" s="58"/>
    </row>
    <row r="102" spans="3:6" x14ac:dyDescent="0.2">
      <c r="E102" s="41"/>
      <c r="F102" s="42"/>
    </row>
    <row r="103" spans="3:6" x14ac:dyDescent="0.2">
      <c r="E103" s="49"/>
      <c r="F103" s="46"/>
    </row>
    <row r="104" spans="3:6" x14ac:dyDescent="0.2">
      <c r="E104" s="41"/>
      <c r="F104" s="42"/>
    </row>
    <row r="105" spans="3:6" x14ac:dyDescent="0.2">
      <c r="E105" s="41"/>
      <c r="F105" s="42"/>
    </row>
    <row r="106" spans="3:6" x14ac:dyDescent="0.2">
      <c r="E106" s="49"/>
      <c r="F106" s="46"/>
    </row>
    <row r="107" spans="3:6" x14ac:dyDescent="0.2">
      <c r="E107" s="41"/>
      <c r="F107" s="42"/>
    </row>
    <row r="108" spans="3:6" x14ac:dyDescent="0.2">
      <c r="E108" s="57"/>
      <c r="F108" s="58"/>
    </row>
    <row r="109" spans="3:6" x14ac:dyDescent="0.2">
      <c r="E109" s="49"/>
      <c r="F109" s="63"/>
    </row>
    <row r="110" spans="3:6" x14ac:dyDescent="0.2">
      <c r="E110" s="47"/>
      <c r="F110" s="58"/>
    </row>
    <row r="111" spans="3:6" x14ac:dyDescent="0.2">
      <c r="E111" s="49"/>
      <c r="F111" s="46"/>
    </row>
    <row r="112" spans="3:6" x14ac:dyDescent="0.2">
      <c r="E112" s="41"/>
      <c r="F112" s="42"/>
    </row>
    <row r="113" spans="2:6" x14ac:dyDescent="0.2">
      <c r="C113" s="43"/>
      <c r="D113" s="43"/>
      <c r="E113" s="41"/>
      <c r="F113" s="44"/>
    </row>
    <row r="114" spans="2:6" x14ac:dyDescent="0.2">
      <c r="E114" s="47"/>
      <c r="F114" s="46"/>
    </row>
    <row r="115" spans="2:6" x14ac:dyDescent="0.2">
      <c r="E115" s="47"/>
      <c r="F115" s="58"/>
    </row>
    <row r="116" spans="2:6" x14ac:dyDescent="0.2">
      <c r="C116" s="43"/>
      <c r="D116" s="43"/>
      <c r="E116" s="47"/>
      <c r="F116" s="64"/>
    </row>
    <row r="117" spans="2:6" x14ac:dyDescent="0.2">
      <c r="C117" s="43"/>
      <c r="D117" s="43"/>
      <c r="E117" s="49"/>
      <c r="F117" s="50"/>
    </row>
    <row r="118" spans="2:6" x14ac:dyDescent="0.2">
      <c r="E118" s="41"/>
      <c r="F118" s="42"/>
    </row>
    <row r="119" spans="2:6" x14ac:dyDescent="0.2">
      <c r="E119" s="62"/>
      <c r="F119" s="65"/>
    </row>
    <row r="120" spans="2:6" ht="11.25" customHeight="1" x14ac:dyDescent="0.2">
      <c r="E120" s="57"/>
      <c r="F120" s="58"/>
    </row>
    <row r="121" spans="2:6" ht="24" customHeight="1" x14ac:dyDescent="0.2">
      <c r="B121" s="43"/>
      <c r="E121" s="57"/>
      <c r="F121" s="66"/>
    </row>
    <row r="122" spans="2:6" ht="15" customHeight="1" x14ac:dyDescent="0.2">
      <c r="C122" s="43"/>
      <c r="D122" s="43"/>
      <c r="E122" s="57"/>
      <c r="F122" s="66"/>
    </row>
    <row r="123" spans="2:6" ht="11.25" customHeight="1" x14ac:dyDescent="0.2">
      <c r="E123" s="62"/>
      <c r="F123" s="63"/>
    </row>
    <row r="124" spans="2:6" x14ac:dyDescent="0.2">
      <c r="E124" s="57"/>
      <c r="F124" s="58"/>
    </row>
    <row r="125" spans="2:6" ht="13.5" customHeight="1" x14ac:dyDescent="0.2">
      <c r="B125" s="43"/>
      <c r="E125" s="57"/>
      <c r="F125" s="67"/>
    </row>
    <row r="126" spans="2:6" ht="12.75" customHeight="1" x14ac:dyDescent="0.2">
      <c r="C126" s="43"/>
      <c r="D126" s="43"/>
      <c r="E126" s="57"/>
      <c r="F126" s="44"/>
    </row>
    <row r="127" spans="2:6" ht="12.75" customHeight="1" x14ac:dyDescent="0.2">
      <c r="C127" s="43"/>
      <c r="D127" s="43"/>
      <c r="E127" s="49"/>
      <c r="F127" s="50"/>
    </row>
    <row r="128" spans="2:6" x14ac:dyDescent="0.2">
      <c r="E128" s="41"/>
      <c r="F128" s="42"/>
    </row>
    <row r="129" spans="1:6" x14ac:dyDescent="0.2">
      <c r="C129" s="43"/>
      <c r="D129" s="43"/>
      <c r="E129" s="41"/>
      <c r="F129" s="64"/>
    </row>
    <row r="130" spans="1:6" x14ac:dyDescent="0.2">
      <c r="E130" s="62"/>
      <c r="F130" s="63"/>
    </row>
    <row r="131" spans="1:6" x14ac:dyDescent="0.2">
      <c r="E131" s="57"/>
      <c r="F131" s="58"/>
    </row>
    <row r="132" spans="1:6" x14ac:dyDescent="0.2">
      <c r="E132" s="41"/>
      <c r="F132" s="42"/>
    </row>
    <row r="133" spans="1:6" ht="19.5" customHeight="1" x14ac:dyDescent="0.2">
      <c r="A133" s="68"/>
      <c r="B133" s="30"/>
      <c r="C133" s="30"/>
      <c r="D133" s="124"/>
      <c r="E133" s="30"/>
      <c r="F133" s="53"/>
    </row>
    <row r="134" spans="1:6" ht="15" customHeight="1" x14ac:dyDescent="0.2">
      <c r="A134" s="43"/>
      <c r="E134" s="55"/>
      <c r="F134" s="53"/>
    </row>
    <row r="135" spans="1:6" x14ac:dyDescent="0.2">
      <c r="A135" s="43"/>
      <c r="B135" s="43"/>
      <c r="E135" s="55"/>
      <c r="F135" s="44"/>
    </row>
    <row r="136" spans="1:6" x14ac:dyDescent="0.2">
      <c r="C136" s="43"/>
      <c r="D136" s="43"/>
      <c r="E136" s="41"/>
      <c r="F136" s="53"/>
    </row>
    <row r="137" spans="1:6" x14ac:dyDescent="0.2">
      <c r="E137" s="45"/>
      <c r="F137" s="46"/>
    </row>
    <row r="138" spans="1:6" x14ac:dyDescent="0.2">
      <c r="B138" s="43"/>
      <c r="E138" s="41"/>
      <c r="F138" s="44"/>
    </row>
    <row r="139" spans="1:6" x14ac:dyDescent="0.2">
      <c r="C139" s="43"/>
      <c r="D139" s="43"/>
      <c r="E139" s="41"/>
      <c r="F139" s="44"/>
    </row>
    <row r="140" spans="1:6" x14ac:dyDescent="0.2">
      <c r="E140" s="49"/>
      <c r="F140" s="50"/>
    </row>
    <row r="141" spans="1:6" ht="22.5" customHeight="1" x14ac:dyDescent="0.2">
      <c r="C141" s="43"/>
      <c r="D141" s="43"/>
      <c r="E141" s="41"/>
      <c r="F141" s="51"/>
    </row>
    <row r="142" spans="1:6" x14ac:dyDescent="0.2">
      <c r="E142" s="41"/>
      <c r="F142" s="50"/>
    </row>
    <row r="143" spans="1:6" x14ac:dyDescent="0.2">
      <c r="B143" s="43"/>
      <c r="E143" s="47"/>
      <c r="F143" s="53"/>
    </row>
    <row r="144" spans="1:6" x14ac:dyDescent="0.2">
      <c r="C144" s="43"/>
      <c r="D144" s="43"/>
      <c r="E144" s="47"/>
      <c r="F144" s="54"/>
    </row>
    <row r="145" spans="1:6" x14ac:dyDescent="0.2">
      <c r="E145" s="49"/>
      <c r="F145" s="46"/>
    </row>
    <row r="146" spans="1:6" ht="13.5" customHeight="1" x14ac:dyDescent="0.2">
      <c r="A146" s="43"/>
      <c r="E146" s="55"/>
      <c r="F146" s="53"/>
    </row>
    <row r="147" spans="1:6" ht="13.5" customHeight="1" x14ac:dyDescent="0.2">
      <c r="B147" s="43"/>
      <c r="E147" s="41"/>
      <c r="F147" s="53"/>
    </row>
    <row r="148" spans="1:6" ht="13.5" customHeight="1" x14ac:dyDescent="0.2">
      <c r="C148" s="43"/>
      <c r="D148" s="43"/>
      <c r="E148" s="41"/>
      <c r="F148" s="44"/>
    </row>
    <row r="149" spans="1:6" x14ac:dyDescent="0.2">
      <c r="C149" s="43"/>
      <c r="D149" s="43"/>
      <c r="E149" s="49"/>
      <c r="F149" s="46"/>
    </row>
    <row r="150" spans="1:6" x14ac:dyDescent="0.2">
      <c r="C150" s="43"/>
      <c r="D150" s="43"/>
      <c r="E150" s="41"/>
      <c r="F150" s="44"/>
    </row>
    <row r="151" spans="1:6" x14ac:dyDescent="0.2">
      <c r="E151" s="62"/>
      <c r="F151" s="63"/>
    </row>
    <row r="152" spans="1:6" x14ac:dyDescent="0.2">
      <c r="C152" s="43"/>
      <c r="D152" s="43"/>
      <c r="E152" s="47"/>
      <c r="F152" s="64"/>
    </row>
    <row r="153" spans="1:6" x14ac:dyDescent="0.2">
      <c r="C153" s="43"/>
      <c r="D153" s="43"/>
      <c r="E153" s="49"/>
      <c r="F153" s="50"/>
    </row>
    <row r="154" spans="1:6" x14ac:dyDescent="0.2">
      <c r="E154" s="62"/>
      <c r="F154" s="69"/>
    </row>
    <row r="155" spans="1:6" x14ac:dyDescent="0.2">
      <c r="B155" s="43"/>
      <c r="E155" s="57"/>
      <c r="F155" s="67"/>
    </row>
    <row r="156" spans="1:6" x14ac:dyDescent="0.2">
      <c r="C156" s="43"/>
      <c r="D156" s="43"/>
      <c r="E156" s="57"/>
      <c r="F156" s="44"/>
    </row>
    <row r="157" spans="1:6" x14ac:dyDescent="0.2">
      <c r="C157" s="43"/>
      <c r="D157" s="43"/>
      <c r="E157" s="49"/>
      <c r="F157" s="50"/>
    </row>
    <row r="158" spans="1:6" x14ac:dyDescent="0.2">
      <c r="C158" s="43"/>
      <c r="D158" s="43"/>
      <c r="E158" s="49"/>
      <c r="F158" s="50"/>
    </row>
    <row r="159" spans="1:6" x14ac:dyDescent="0.2">
      <c r="E159" s="41"/>
      <c r="F159" s="42"/>
    </row>
    <row r="160" spans="1:6" s="70" customFormat="1" ht="18" customHeight="1" x14ac:dyDescent="0.25">
      <c r="A160" s="235"/>
      <c r="B160" s="236"/>
      <c r="C160" s="236"/>
      <c r="D160" s="236"/>
      <c r="E160" s="236"/>
      <c r="F160" s="236"/>
    </row>
    <row r="161" spans="1:6" ht="28.5" customHeight="1" x14ac:dyDescent="0.2">
      <c r="A161" s="59"/>
      <c r="B161" s="59"/>
      <c r="C161" s="59"/>
      <c r="D161" s="59"/>
      <c r="E161" s="60"/>
      <c r="F161" s="61"/>
    </row>
    <row r="163" spans="1:6" ht="15.75" x14ac:dyDescent="0.2">
      <c r="A163" s="72"/>
      <c r="B163" s="43"/>
      <c r="C163" s="43"/>
      <c r="D163" s="43"/>
      <c r="E163" s="73"/>
      <c r="F163" s="4"/>
    </row>
    <row r="164" spans="1:6" x14ac:dyDescent="0.2">
      <c r="A164" s="43"/>
      <c r="B164" s="43"/>
      <c r="C164" s="43"/>
      <c r="D164" s="43"/>
      <c r="E164" s="73"/>
      <c r="F164" s="4"/>
    </row>
    <row r="165" spans="1:6" ht="17.25" customHeight="1" x14ac:dyDescent="0.2">
      <c r="A165" s="43"/>
      <c r="B165" s="43"/>
      <c r="C165" s="43"/>
      <c r="D165" s="43"/>
      <c r="E165" s="73"/>
      <c r="F165" s="4"/>
    </row>
    <row r="166" spans="1:6" ht="13.5" customHeight="1" x14ac:dyDescent="0.2">
      <c r="A166" s="43"/>
      <c r="B166" s="43"/>
      <c r="C166" s="43"/>
      <c r="D166" s="43"/>
      <c r="E166" s="73"/>
      <c r="F166" s="4"/>
    </row>
    <row r="167" spans="1:6" x14ac:dyDescent="0.2">
      <c r="A167" s="43"/>
      <c r="B167" s="43"/>
      <c r="C167" s="43"/>
      <c r="D167" s="43"/>
      <c r="E167" s="73"/>
      <c r="F167" s="4"/>
    </row>
    <row r="168" spans="1:6" x14ac:dyDescent="0.2">
      <c r="A168" s="43"/>
      <c r="B168" s="43"/>
      <c r="C168" s="43"/>
      <c r="D168" s="43"/>
    </row>
    <row r="169" spans="1:6" x14ac:dyDescent="0.2">
      <c r="A169" s="43"/>
      <c r="B169" s="43"/>
      <c r="C169" s="43"/>
      <c r="D169" s="43"/>
      <c r="E169" s="73"/>
      <c r="F169" s="4"/>
    </row>
    <row r="170" spans="1:6" x14ac:dyDescent="0.2">
      <c r="A170" s="43"/>
      <c r="B170" s="43"/>
      <c r="C170" s="43"/>
      <c r="D170" s="43"/>
      <c r="E170" s="73"/>
      <c r="F170" s="74"/>
    </row>
    <row r="171" spans="1:6" x14ac:dyDescent="0.2">
      <c r="A171" s="43"/>
      <c r="B171" s="43"/>
      <c r="C171" s="43"/>
      <c r="D171" s="43"/>
      <c r="E171" s="73"/>
      <c r="F171" s="4"/>
    </row>
    <row r="172" spans="1:6" ht="22.5" customHeight="1" x14ac:dyDescent="0.2">
      <c r="A172" s="43"/>
      <c r="B172" s="43"/>
      <c r="C172" s="43"/>
      <c r="D172" s="43"/>
      <c r="E172" s="73"/>
      <c r="F172" s="51"/>
    </row>
    <row r="173" spans="1:6" ht="22.5" customHeight="1" x14ac:dyDescent="0.2">
      <c r="E173" s="49"/>
      <c r="F173" s="52"/>
    </row>
  </sheetData>
  <mergeCells count="8">
    <mergeCell ref="B48:I48"/>
    <mergeCell ref="A160:F160"/>
    <mergeCell ref="A1:I1"/>
    <mergeCell ref="B3:I3"/>
    <mergeCell ref="B22:I22"/>
    <mergeCell ref="B24:I24"/>
    <mergeCell ref="B35:I35"/>
    <mergeCell ref="B37:I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5F09-86C5-4A75-89B7-7522C427C15D}">
  <dimension ref="A1:T69"/>
  <sheetViews>
    <sheetView topLeftCell="A7" workbookViewId="0">
      <selection activeCell="E10" sqref="E10"/>
    </sheetView>
  </sheetViews>
  <sheetFormatPr defaultColWidth="11.42578125" defaultRowHeight="12.75" x14ac:dyDescent="0.2"/>
  <cols>
    <col min="1" max="1" width="8.5703125" style="9" customWidth="1"/>
    <col min="2" max="2" width="26.7109375" style="10" customWidth="1"/>
    <col min="3" max="3" width="10.42578125" style="11" customWidth="1"/>
    <col min="4" max="4" width="10" style="11" customWidth="1"/>
    <col min="5" max="5" width="10.28515625" style="11" customWidth="1"/>
    <col min="6" max="6" width="10" style="11" customWidth="1"/>
    <col min="7" max="7" width="11.28515625" style="11" customWidth="1"/>
    <col min="8" max="8" width="10" style="11" customWidth="1"/>
    <col min="9" max="9" width="9.7109375" style="11" customWidth="1"/>
    <col min="10" max="10" width="10.140625" style="11" customWidth="1"/>
    <col min="11" max="11" width="8.140625" style="11" customWidth="1"/>
    <col min="12" max="12" width="9.85546875" style="11" customWidth="1"/>
    <col min="13" max="13" width="8.85546875" style="11" customWidth="1"/>
    <col min="14" max="14" width="7.7109375" style="11" customWidth="1"/>
    <col min="15" max="15" width="7.28515625" style="11" customWidth="1"/>
    <col min="16" max="19" width="11.42578125" style="174"/>
    <col min="20" max="20" width="50.85546875" style="174" customWidth="1"/>
    <col min="21" max="261" width="11.42578125" style="174"/>
    <col min="262" max="262" width="12.5703125" style="174" customWidth="1"/>
    <col min="263" max="263" width="34.28515625" style="174" customWidth="1"/>
    <col min="264" max="264" width="20.28515625" style="174" customWidth="1"/>
    <col min="265" max="271" width="13.7109375" style="174" customWidth="1"/>
    <col min="272" max="517" width="11.42578125" style="174"/>
    <col min="518" max="518" width="12.5703125" style="174" customWidth="1"/>
    <col min="519" max="519" width="34.28515625" style="174" customWidth="1"/>
    <col min="520" max="520" width="20.28515625" style="174" customWidth="1"/>
    <col min="521" max="527" width="13.7109375" style="174" customWidth="1"/>
    <col min="528" max="773" width="11.42578125" style="174"/>
    <col min="774" max="774" width="12.5703125" style="174" customWidth="1"/>
    <col min="775" max="775" width="34.28515625" style="174" customWidth="1"/>
    <col min="776" max="776" width="20.28515625" style="174" customWidth="1"/>
    <col min="777" max="783" width="13.7109375" style="174" customWidth="1"/>
    <col min="784" max="1029" width="11.42578125" style="174"/>
    <col min="1030" max="1030" width="12.5703125" style="174" customWidth="1"/>
    <col min="1031" max="1031" width="34.28515625" style="174" customWidth="1"/>
    <col min="1032" max="1032" width="20.28515625" style="174" customWidth="1"/>
    <col min="1033" max="1039" width="13.7109375" style="174" customWidth="1"/>
    <col min="1040" max="1285" width="11.42578125" style="174"/>
    <col min="1286" max="1286" width="12.5703125" style="174" customWidth="1"/>
    <col min="1287" max="1287" width="34.28515625" style="174" customWidth="1"/>
    <col min="1288" max="1288" width="20.28515625" style="174" customWidth="1"/>
    <col min="1289" max="1295" width="13.7109375" style="174" customWidth="1"/>
    <col min="1296" max="1541" width="11.42578125" style="174"/>
    <col min="1542" max="1542" width="12.5703125" style="174" customWidth="1"/>
    <col min="1543" max="1543" width="34.28515625" style="174" customWidth="1"/>
    <col min="1544" max="1544" width="20.28515625" style="174" customWidth="1"/>
    <col min="1545" max="1551" width="13.7109375" style="174" customWidth="1"/>
    <col min="1552" max="1797" width="11.42578125" style="174"/>
    <col min="1798" max="1798" width="12.5703125" style="174" customWidth="1"/>
    <col min="1799" max="1799" width="34.28515625" style="174" customWidth="1"/>
    <col min="1800" max="1800" width="20.28515625" style="174" customWidth="1"/>
    <col min="1801" max="1807" width="13.7109375" style="174" customWidth="1"/>
    <col min="1808" max="2053" width="11.42578125" style="174"/>
    <col min="2054" max="2054" width="12.5703125" style="174" customWidth="1"/>
    <col min="2055" max="2055" width="34.28515625" style="174" customWidth="1"/>
    <col min="2056" max="2056" width="20.28515625" style="174" customWidth="1"/>
    <col min="2057" max="2063" width="13.7109375" style="174" customWidth="1"/>
    <col min="2064" max="2309" width="11.42578125" style="174"/>
    <col min="2310" max="2310" width="12.5703125" style="174" customWidth="1"/>
    <col min="2311" max="2311" width="34.28515625" style="174" customWidth="1"/>
    <col min="2312" max="2312" width="20.28515625" style="174" customWidth="1"/>
    <col min="2313" max="2319" width="13.7109375" style="174" customWidth="1"/>
    <col min="2320" max="2565" width="11.42578125" style="174"/>
    <col min="2566" max="2566" width="12.5703125" style="174" customWidth="1"/>
    <col min="2567" max="2567" width="34.28515625" style="174" customWidth="1"/>
    <col min="2568" max="2568" width="20.28515625" style="174" customWidth="1"/>
    <col min="2569" max="2575" width="13.7109375" style="174" customWidth="1"/>
    <col min="2576" max="2821" width="11.42578125" style="174"/>
    <col min="2822" max="2822" width="12.5703125" style="174" customWidth="1"/>
    <col min="2823" max="2823" width="34.28515625" style="174" customWidth="1"/>
    <col min="2824" max="2824" width="20.28515625" style="174" customWidth="1"/>
    <col min="2825" max="2831" width="13.7109375" style="174" customWidth="1"/>
    <col min="2832" max="3077" width="11.42578125" style="174"/>
    <col min="3078" max="3078" width="12.5703125" style="174" customWidth="1"/>
    <col min="3079" max="3079" width="34.28515625" style="174" customWidth="1"/>
    <col min="3080" max="3080" width="20.28515625" style="174" customWidth="1"/>
    <col min="3081" max="3087" width="13.7109375" style="174" customWidth="1"/>
    <col min="3088" max="3333" width="11.42578125" style="174"/>
    <col min="3334" max="3334" width="12.5703125" style="174" customWidth="1"/>
    <col min="3335" max="3335" width="34.28515625" style="174" customWidth="1"/>
    <col min="3336" max="3336" width="20.28515625" style="174" customWidth="1"/>
    <col min="3337" max="3343" width="13.7109375" style="174" customWidth="1"/>
    <col min="3344" max="3589" width="11.42578125" style="174"/>
    <col min="3590" max="3590" width="12.5703125" style="174" customWidth="1"/>
    <col min="3591" max="3591" width="34.28515625" style="174" customWidth="1"/>
    <col min="3592" max="3592" width="20.28515625" style="174" customWidth="1"/>
    <col min="3593" max="3599" width="13.7109375" style="174" customWidth="1"/>
    <col min="3600" max="3845" width="11.42578125" style="174"/>
    <col min="3846" max="3846" width="12.5703125" style="174" customWidth="1"/>
    <col min="3847" max="3847" width="34.28515625" style="174" customWidth="1"/>
    <col min="3848" max="3848" width="20.28515625" style="174" customWidth="1"/>
    <col min="3849" max="3855" width="13.7109375" style="174" customWidth="1"/>
    <col min="3856" max="4101" width="11.42578125" style="174"/>
    <col min="4102" max="4102" width="12.5703125" style="174" customWidth="1"/>
    <col min="4103" max="4103" width="34.28515625" style="174" customWidth="1"/>
    <col min="4104" max="4104" width="20.28515625" style="174" customWidth="1"/>
    <col min="4105" max="4111" width="13.7109375" style="174" customWidth="1"/>
    <col min="4112" max="4357" width="11.42578125" style="174"/>
    <col min="4358" max="4358" width="12.5703125" style="174" customWidth="1"/>
    <col min="4359" max="4359" width="34.28515625" style="174" customWidth="1"/>
    <col min="4360" max="4360" width="20.28515625" style="174" customWidth="1"/>
    <col min="4361" max="4367" width="13.7109375" style="174" customWidth="1"/>
    <col min="4368" max="4613" width="11.42578125" style="174"/>
    <col min="4614" max="4614" width="12.5703125" style="174" customWidth="1"/>
    <col min="4615" max="4615" width="34.28515625" style="174" customWidth="1"/>
    <col min="4616" max="4616" width="20.28515625" style="174" customWidth="1"/>
    <col min="4617" max="4623" width="13.7109375" style="174" customWidth="1"/>
    <col min="4624" max="4869" width="11.42578125" style="174"/>
    <col min="4870" max="4870" width="12.5703125" style="174" customWidth="1"/>
    <col min="4871" max="4871" width="34.28515625" style="174" customWidth="1"/>
    <col min="4872" max="4872" width="20.28515625" style="174" customWidth="1"/>
    <col min="4873" max="4879" width="13.7109375" style="174" customWidth="1"/>
    <col min="4880" max="5125" width="11.42578125" style="174"/>
    <col min="5126" max="5126" width="12.5703125" style="174" customWidth="1"/>
    <col min="5127" max="5127" width="34.28515625" style="174" customWidth="1"/>
    <col min="5128" max="5128" width="20.28515625" style="174" customWidth="1"/>
    <col min="5129" max="5135" width="13.7109375" style="174" customWidth="1"/>
    <col min="5136" max="5381" width="11.42578125" style="174"/>
    <col min="5382" max="5382" width="12.5703125" style="174" customWidth="1"/>
    <col min="5383" max="5383" width="34.28515625" style="174" customWidth="1"/>
    <col min="5384" max="5384" width="20.28515625" style="174" customWidth="1"/>
    <col min="5385" max="5391" width="13.7109375" style="174" customWidth="1"/>
    <col min="5392" max="5637" width="11.42578125" style="174"/>
    <col min="5638" max="5638" width="12.5703125" style="174" customWidth="1"/>
    <col min="5639" max="5639" width="34.28515625" style="174" customWidth="1"/>
    <col min="5640" max="5640" width="20.28515625" style="174" customWidth="1"/>
    <col min="5641" max="5647" width="13.7109375" style="174" customWidth="1"/>
    <col min="5648" max="5893" width="11.42578125" style="174"/>
    <col min="5894" max="5894" width="12.5703125" style="174" customWidth="1"/>
    <col min="5895" max="5895" width="34.28515625" style="174" customWidth="1"/>
    <col min="5896" max="5896" width="20.28515625" style="174" customWidth="1"/>
    <col min="5897" max="5903" width="13.7109375" style="174" customWidth="1"/>
    <col min="5904" max="6149" width="11.42578125" style="174"/>
    <col min="6150" max="6150" width="12.5703125" style="174" customWidth="1"/>
    <col min="6151" max="6151" width="34.28515625" style="174" customWidth="1"/>
    <col min="6152" max="6152" width="20.28515625" style="174" customWidth="1"/>
    <col min="6153" max="6159" width="13.7109375" style="174" customWidth="1"/>
    <col min="6160" max="6405" width="11.42578125" style="174"/>
    <col min="6406" max="6406" width="12.5703125" style="174" customWidth="1"/>
    <col min="6407" max="6407" width="34.28515625" style="174" customWidth="1"/>
    <col min="6408" max="6408" width="20.28515625" style="174" customWidth="1"/>
    <col min="6409" max="6415" width="13.7109375" style="174" customWidth="1"/>
    <col min="6416" max="6661" width="11.42578125" style="174"/>
    <col min="6662" max="6662" width="12.5703125" style="174" customWidth="1"/>
    <col min="6663" max="6663" width="34.28515625" style="174" customWidth="1"/>
    <col min="6664" max="6664" width="20.28515625" style="174" customWidth="1"/>
    <col min="6665" max="6671" width="13.7109375" style="174" customWidth="1"/>
    <col min="6672" max="6917" width="11.42578125" style="174"/>
    <col min="6918" max="6918" width="12.5703125" style="174" customWidth="1"/>
    <col min="6919" max="6919" width="34.28515625" style="174" customWidth="1"/>
    <col min="6920" max="6920" width="20.28515625" style="174" customWidth="1"/>
    <col min="6921" max="6927" width="13.7109375" style="174" customWidth="1"/>
    <col min="6928" max="7173" width="11.42578125" style="174"/>
    <col min="7174" max="7174" width="12.5703125" style="174" customWidth="1"/>
    <col min="7175" max="7175" width="34.28515625" style="174" customWidth="1"/>
    <col min="7176" max="7176" width="20.28515625" style="174" customWidth="1"/>
    <col min="7177" max="7183" width="13.7109375" style="174" customWidth="1"/>
    <col min="7184" max="7429" width="11.42578125" style="174"/>
    <col min="7430" max="7430" width="12.5703125" style="174" customWidth="1"/>
    <col min="7431" max="7431" width="34.28515625" style="174" customWidth="1"/>
    <col min="7432" max="7432" width="20.28515625" style="174" customWidth="1"/>
    <col min="7433" max="7439" width="13.7109375" style="174" customWidth="1"/>
    <col min="7440" max="7685" width="11.42578125" style="174"/>
    <col min="7686" max="7686" width="12.5703125" style="174" customWidth="1"/>
    <col min="7687" max="7687" width="34.28515625" style="174" customWidth="1"/>
    <col min="7688" max="7688" width="20.28515625" style="174" customWidth="1"/>
    <col min="7689" max="7695" width="13.7109375" style="174" customWidth="1"/>
    <col min="7696" max="7941" width="11.42578125" style="174"/>
    <col min="7942" max="7942" width="12.5703125" style="174" customWidth="1"/>
    <col min="7943" max="7943" width="34.28515625" style="174" customWidth="1"/>
    <col min="7944" max="7944" width="20.28515625" style="174" customWidth="1"/>
    <col min="7945" max="7951" width="13.7109375" style="174" customWidth="1"/>
    <col min="7952" max="8197" width="11.42578125" style="174"/>
    <col min="8198" max="8198" width="12.5703125" style="174" customWidth="1"/>
    <col min="8199" max="8199" width="34.28515625" style="174" customWidth="1"/>
    <col min="8200" max="8200" width="20.28515625" style="174" customWidth="1"/>
    <col min="8201" max="8207" width="13.7109375" style="174" customWidth="1"/>
    <col min="8208" max="8453" width="11.42578125" style="174"/>
    <col min="8454" max="8454" width="12.5703125" style="174" customWidth="1"/>
    <col min="8455" max="8455" width="34.28515625" style="174" customWidth="1"/>
    <col min="8456" max="8456" width="20.28515625" style="174" customWidth="1"/>
    <col min="8457" max="8463" width="13.7109375" style="174" customWidth="1"/>
    <col min="8464" max="8709" width="11.42578125" style="174"/>
    <col min="8710" max="8710" width="12.5703125" style="174" customWidth="1"/>
    <col min="8711" max="8711" width="34.28515625" style="174" customWidth="1"/>
    <col min="8712" max="8712" width="20.28515625" style="174" customWidth="1"/>
    <col min="8713" max="8719" width="13.7109375" style="174" customWidth="1"/>
    <col min="8720" max="8965" width="11.42578125" style="174"/>
    <col min="8966" max="8966" width="12.5703125" style="174" customWidth="1"/>
    <col min="8967" max="8967" width="34.28515625" style="174" customWidth="1"/>
    <col min="8968" max="8968" width="20.28515625" style="174" customWidth="1"/>
    <col min="8969" max="8975" width="13.7109375" style="174" customWidth="1"/>
    <col min="8976" max="9221" width="11.42578125" style="174"/>
    <col min="9222" max="9222" width="12.5703125" style="174" customWidth="1"/>
    <col min="9223" max="9223" width="34.28515625" style="174" customWidth="1"/>
    <col min="9224" max="9224" width="20.28515625" style="174" customWidth="1"/>
    <col min="9225" max="9231" width="13.7109375" style="174" customWidth="1"/>
    <col min="9232" max="9477" width="11.42578125" style="174"/>
    <col min="9478" max="9478" width="12.5703125" style="174" customWidth="1"/>
    <col min="9479" max="9479" width="34.28515625" style="174" customWidth="1"/>
    <col min="9480" max="9480" width="20.28515625" style="174" customWidth="1"/>
    <col min="9481" max="9487" width="13.7109375" style="174" customWidth="1"/>
    <col min="9488" max="9733" width="11.42578125" style="174"/>
    <col min="9734" max="9734" width="12.5703125" style="174" customWidth="1"/>
    <col min="9735" max="9735" width="34.28515625" style="174" customWidth="1"/>
    <col min="9736" max="9736" width="20.28515625" style="174" customWidth="1"/>
    <col min="9737" max="9743" width="13.7109375" style="174" customWidth="1"/>
    <col min="9744" max="9989" width="11.42578125" style="174"/>
    <col min="9990" max="9990" width="12.5703125" style="174" customWidth="1"/>
    <col min="9991" max="9991" width="34.28515625" style="174" customWidth="1"/>
    <col min="9992" max="9992" width="20.28515625" style="174" customWidth="1"/>
    <col min="9993" max="9999" width="13.7109375" style="174" customWidth="1"/>
    <col min="10000" max="10245" width="11.42578125" style="174"/>
    <col min="10246" max="10246" width="12.5703125" style="174" customWidth="1"/>
    <col min="10247" max="10247" width="34.28515625" style="174" customWidth="1"/>
    <col min="10248" max="10248" width="20.28515625" style="174" customWidth="1"/>
    <col min="10249" max="10255" width="13.7109375" style="174" customWidth="1"/>
    <col min="10256" max="10501" width="11.42578125" style="174"/>
    <col min="10502" max="10502" width="12.5703125" style="174" customWidth="1"/>
    <col min="10503" max="10503" width="34.28515625" style="174" customWidth="1"/>
    <col min="10504" max="10504" width="20.28515625" style="174" customWidth="1"/>
    <col min="10505" max="10511" width="13.7109375" style="174" customWidth="1"/>
    <col min="10512" max="10757" width="11.42578125" style="174"/>
    <col min="10758" max="10758" width="12.5703125" style="174" customWidth="1"/>
    <col min="10759" max="10759" width="34.28515625" style="174" customWidth="1"/>
    <col min="10760" max="10760" width="20.28515625" style="174" customWidth="1"/>
    <col min="10761" max="10767" width="13.7109375" style="174" customWidth="1"/>
    <col min="10768" max="11013" width="11.42578125" style="174"/>
    <col min="11014" max="11014" width="12.5703125" style="174" customWidth="1"/>
    <col min="11015" max="11015" width="34.28515625" style="174" customWidth="1"/>
    <col min="11016" max="11016" width="20.28515625" style="174" customWidth="1"/>
    <col min="11017" max="11023" width="13.7109375" style="174" customWidth="1"/>
    <col min="11024" max="11269" width="11.42578125" style="174"/>
    <col min="11270" max="11270" width="12.5703125" style="174" customWidth="1"/>
    <col min="11271" max="11271" width="34.28515625" style="174" customWidth="1"/>
    <col min="11272" max="11272" width="20.28515625" style="174" customWidth="1"/>
    <col min="11273" max="11279" width="13.7109375" style="174" customWidth="1"/>
    <col min="11280" max="11525" width="11.42578125" style="174"/>
    <col min="11526" max="11526" width="12.5703125" style="174" customWidth="1"/>
    <col min="11527" max="11527" width="34.28515625" style="174" customWidth="1"/>
    <col min="11528" max="11528" width="20.28515625" style="174" customWidth="1"/>
    <col min="11529" max="11535" width="13.7109375" style="174" customWidth="1"/>
    <col min="11536" max="11781" width="11.42578125" style="174"/>
    <col min="11782" max="11782" width="12.5703125" style="174" customWidth="1"/>
    <col min="11783" max="11783" width="34.28515625" style="174" customWidth="1"/>
    <col min="11784" max="11784" width="20.28515625" style="174" customWidth="1"/>
    <col min="11785" max="11791" width="13.7109375" style="174" customWidth="1"/>
    <col min="11792" max="12037" width="11.42578125" style="174"/>
    <col min="12038" max="12038" width="12.5703125" style="174" customWidth="1"/>
    <col min="12039" max="12039" width="34.28515625" style="174" customWidth="1"/>
    <col min="12040" max="12040" width="20.28515625" style="174" customWidth="1"/>
    <col min="12041" max="12047" width="13.7109375" style="174" customWidth="1"/>
    <col min="12048" max="12293" width="11.42578125" style="174"/>
    <col min="12294" max="12294" width="12.5703125" style="174" customWidth="1"/>
    <col min="12295" max="12295" width="34.28515625" style="174" customWidth="1"/>
    <col min="12296" max="12296" width="20.28515625" style="174" customWidth="1"/>
    <col min="12297" max="12303" width="13.7109375" style="174" customWidth="1"/>
    <col min="12304" max="12549" width="11.42578125" style="174"/>
    <col min="12550" max="12550" width="12.5703125" style="174" customWidth="1"/>
    <col min="12551" max="12551" width="34.28515625" style="174" customWidth="1"/>
    <col min="12552" max="12552" width="20.28515625" style="174" customWidth="1"/>
    <col min="12553" max="12559" width="13.7109375" style="174" customWidth="1"/>
    <col min="12560" max="12805" width="11.42578125" style="174"/>
    <col min="12806" max="12806" width="12.5703125" style="174" customWidth="1"/>
    <col min="12807" max="12807" width="34.28515625" style="174" customWidth="1"/>
    <col min="12808" max="12808" width="20.28515625" style="174" customWidth="1"/>
    <col min="12809" max="12815" width="13.7109375" style="174" customWidth="1"/>
    <col min="12816" max="13061" width="11.42578125" style="174"/>
    <col min="13062" max="13062" width="12.5703125" style="174" customWidth="1"/>
    <col min="13063" max="13063" width="34.28515625" style="174" customWidth="1"/>
    <col min="13064" max="13064" width="20.28515625" style="174" customWidth="1"/>
    <col min="13065" max="13071" width="13.7109375" style="174" customWidth="1"/>
    <col min="13072" max="13317" width="11.42578125" style="174"/>
    <col min="13318" max="13318" width="12.5703125" style="174" customWidth="1"/>
    <col min="13319" max="13319" width="34.28515625" style="174" customWidth="1"/>
    <col min="13320" max="13320" width="20.28515625" style="174" customWidth="1"/>
    <col min="13321" max="13327" width="13.7109375" style="174" customWidth="1"/>
    <col min="13328" max="13573" width="11.42578125" style="174"/>
    <col min="13574" max="13574" width="12.5703125" style="174" customWidth="1"/>
    <col min="13575" max="13575" width="34.28515625" style="174" customWidth="1"/>
    <col min="13576" max="13576" width="20.28515625" style="174" customWidth="1"/>
    <col min="13577" max="13583" width="13.7109375" style="174" customWidth="1"/>
    <col min="13584" max="13829" width="11.42578125" style="174"/>
    <col min="13830" max="13830" width="12.5703125" style="174" customWidth="1"/>
    <col min="13831" max="13831" width="34.28515625" style="174" customWidth="1"/>
    <col min="13832" max="13832" width="20.28515625" style="174" customWidth="1"/>
    <col min="13833" max="13839" width="13.7109375" style="174" customWidth="1"/>
    <col min="13840" max="14085" width="11.42578125" style="174"/>
    <col min="14086" max="14086" width="12.5703125" style="174" customWidth="1"/>
    <col min="14087" max="14087" width="34.28515625" style="174" customWidth="1"/>
    <col min="14088" max="14088" width="20.28515625" style="174" customWidth="1"/>
    <col min="14089" max="14095" width="13.7109375" style="174" customWidth="1"/>
    <col min="14096" max="14341" width="11.42578125" style="174"/>
    <col min="14342" max="14342" width="12.5703125" style="174" customWidth="1"/>
    <col min="14343" max="14343" width="34.28515625" style="174" customWidth="1"/>
    <col min="14344" max="14344" width="20.28515625" style="174" customWidth="1"/>
    <col min="14345" max="14351" width="13.7109375" style="174" customWidth="1"/>
    <col min="14352" max="14597" width="11.42578125" style="174"/>
    <col min="14598" max="14598" width="12.5703125" style="174" customWidth="1"/>
    <col min="14599" max="14599" width="34.28515625" style="174" customWidth="1"/>
    <col min="14600" max="14600" width="20.28515625" style="174" customWidth="1"/>
    <col min="14601" max="14607" width="13.7109375" style="174" customWidth="1"/>
    <col min="14608" max="14853" width="11.42578125" style="174"/>
    <col min="14854" max="14854" width="12.5703125" style="174" customWidth="1"/>
    <col min="14855" max="14855" width="34.28515625" style="174" customWidth="1"/>
    <col min="14856" max="14856" width="20.28515625" style="174" customWidth="1"/>
    <col min="14857" max="14863" width="13.7109375" style="174" customWidth="1"/>
    <col min="14864" max="15109" width="11.42578125" style="174"/>
    <col min="15110" max="15110" width="12.5703125" style="174" customWidth="1"/>
    <col min="15111" max="15111" width="34.28515625" style="174" customWidth="1"/>
    <col min="15112" max="15112" width="20.28515625" style="174" customWidth="1"/>
    <col min="15113" max="15119" width="13.7109375" style="174" customWidth="1"/>
    <col min="15120" max="15365" width="11.42578125" style="174"/>
    <col min="15366" max="15366" width="12.5703125" style="174" customWidth="1"/>
    <col min="15367" max="15367" width="34.28515625" style="174" customWidth="1"/>
    <col min="15368" max="15368" width="20.28515625" style="174" customWidth="1"/>
    <col min="15369" max="15375" width="13.7109375" style="174" customWidth="1"/>
    <col min="15376" max="15621" width="11.42578125" style="174"/>
    <col min="15622" max="15622" width="12.5703125" style="174" customWidth="1"/>
    <col min="15623" max="15623" width="34.28515625" style="174" customWidth="1"/>
    <col min="15624" max="15624" width="20.28515625" style="174" customWidth="1"/>
    <col min="15625" max="15631" width="13.7109375" style="174" customWidth="1"/>
    <col min="15632" max="15877" width="11.42578125" style="174"/>
    <col min="15878" max="15878" width="12.5703125" style="174" customWidth="1"/>
    <col min="15879" max="15879" width="34.28515625" style="174" customWidth="1"/>
    <col min="15880" max="15880" width="20.28515625" style="174" customWidth="1"/>
    <col min="15881" max="15887" width="13.7109375" style="174" customWidth="1"/>
    <col min="15888" max="16133" width="11.42578125" style="174"/>
    <col min="16134" max="16134" width="12.5703125" style="174" customWidth="1"/>
    <col min="16135" max="16135" width="34.28515625" style="174" customWidth="1"/>
    <col min="16136" max="16136" width="20.28515625" style="174" customWidth="1"/>
    <col min="16137" max="16143" width="13.7109375" style="174" customWidth="1"/>
    <col min="16144" max="16384" width="11.42578125" style="174"/>
  </cols>
  <sheetData>
    <row r="1" spans="1:17" ht="15" x14ac:dyDescent="0.25">
      <c r="A1" s="117" t="s">
        <v>58</v>
      </c>
      <c r="B1" s="114"/>
      <c r="C1" s="115"/>
      <c r="D1" s="115"/>
      <c r="E1" s="115"/>
      <c r="F1" s="115"/>
      <c r="G1" s="115"/>
      <c r="H1" s="13"/>
      <c r="I1" s="13"/>
      <c r="J1" s="114"/>
      <c r="K1" s="114"/>
      <c r="L1" s="116"/>
      <c r="M1" s="114"/>
      <c r="N1" s="114"/>
      <c r="O1" s="114"/>
      <c r="P1" s="114"/>
      <c r="Q1" s="114"/>
    </row>
    <row r="2" spans="1:17" x14ac:dyDescent="0.2">
      <c r="A2" s="123" t="s">
        <v>59</v>
      </c>
      <c r="B2" s="114" t="s">
        <v>73</v>
      </c>
      <c r="C2" s="115"/>
      <c r="D2" s="115"/>
      <c r="E2" s="115"/>
      <c r="F2" s="115"/>
      <c r="G2" s="115"/>
      <c r="H2" s="13"/>
      <c r="I2" s="13"/>
      <c r="J2" s="114"/>
      <c r="K2" s="114"/>
      <c r="L2" s="116"/>
      <c r="M2" s="114"/>
      <c r="N2" s="114"/>
      <c r="O2" s="114"/>
      <c r="P2" s="114"/>
      <c r="Q2" s="114"/>
    </row>
    <row r="3" spans="1:17" x14ac:dyDescent="0.2">
      <c r="A3" s="123" t="s">
        <v>60</v>
      </c>
      <c r="B3" s="114" t="s">
        <v>84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x14ac:dyDescent="0.2">
      <c r="A4" s="114" t="s">
        <v>85</v>
      </c>
      <c r="B4" s="114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30.75" customHeight="1" x14ac:dyDescent="0.25">
      <c r="A5" s="249" t="s">
        <v>61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120"/>
      <c r="Q5" s="120"/>
    </row>
    <row r="6" spans="1:17" ht="14.25" x14ac:dyDescent="0.2">
      <c r="A6" s="114"/>
      <c r="B6" s="114"/>
      <c r="C6" s="119"/>
      <c r="D6" s="119"/>
      <c r="E6" s="119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15.75" customHeight="1" x14ac:dyDescent="0.2">
      <c r="A7" s="250" t="s">
        <v>81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175"/>
      <c r="Q7" s="175"/>
    </row>
    <row r="8" spans="1:17" ht="12.75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7" s="4" customFormat="1" ht="88.5" customHeight="1" x14ac:dyDescent="0.2">
      <c r="A9" s="128" t="s">
        <v>0</v>
      </c>
      <c r="B9" s="129" t="s">
        <v>1</v>
      </c>
      <c r="C9" s="130" t="s">
        <v>66</v>
      </c>
      <c r="D9" s="130" t="s">
        <v>74</v>
      </c>
      <c r="E9" s="130" t="s">
        <v>75</v>
      </c>
      <c r="F9" s="128" t="s">
        <v>2</v>
      </c>
      <c r="G9" s="130" t="s">
        <v>76</v>
      </c>
      <c r="H9" s="130" t="s">
        <v>3</v>
      </c>
      <c r="I9" s="130" t="s">
        <v>77</v>
      </c>
      <c r="J9" s="130" t="s">
        <v>4</v>
      </c>
      <c r="K9" s="130" t="s">
        <v>78</v>
      </c>
      <c r="L9" s="130" t="s">
        <v>5</v>
      </c>
      <c r="M9" s="130" t="s">
        <v>6</v>
      </c>
      <c r="N9" s="130" t="s">
        <v>7</v>
      </c>
      <c r="O9" s="130" t="s">
        <v>8</v>
      </c>
    </row>
    <row r="10" spans="1:17" ht="27" customHeight="1" x14ac:dyDescent="0.2">
      <c r="A10" s="251" t="s">
        <v>48</v>
      </c>
      <c r="B10" s="252"/>
      <c r="C10" s="172">
        <f>SUM(C12,C30)</f>
        <v>635310</v>
      </c>
      <c r="D10" s="172">
        <f>SUM(D12,D30)</f>
        <v>43620</v>
      </c>
      <c r="E10" s="172">
        <f>SUM(E12,E30)</f>
        <v>678930</v>
      </c>
      <c r="F10" s="172">
        <f t="shared" ref="F10:O10" si="0">SUM(F12,F30)</f>
        <v>460000</v>
      </c>
      <c r="G10" s="131">
        <f>SUM(G12,G30)</f>
        <v>21063.010000000002</v>
      </c>
      <c r="H10" s="172">
        <f t="shared" si="0"/>
        <v>131801.13</v>
      </c>
      <c r="I10" s="131">
        <f>SUM(I12)</f>
        <v>19119.55</v>
      </c>
      <c r="J10" s="172">
        <f t="shared" si="0"/>
        <v>16500</v>
      </c>
      <c r="K10" s="131">
        <f>SUM(K30)</f>
        <v>3446.31</v>
      </c>
      <c r="L10" s="172">
        <f t="shared" si="0"/>
        <v>25000</v>
      </c>
      <c r="M10" s="172">
        <f t="shared" si="0"/>
        <v>2000</v>
      </c>
      <c r="N10" s="172">
        <f t="shared" si="0"/>
        <v>0</v>
      </c>
      <c r="O10" s="172">
        <f t="shared" si="0"/>
        <v>0</v>
      </c>
    </row>
    <row r="11" spans="1:17" ht="19.5" customHeight="1" x14ac:dyDescent="0.2">
      <c r="A11" s="253" t="s">
        <v>86</v>
      </c>
      <c r="B11" s="254"/>
      <c r="C11" s="5"/>
      <c r="D11" s="5"/>
      <c r="E11" s="5"/>
      <c r="F11" s="5"/>
      <c r="G11" s="132"/>
      <c r="H11" s="5"/>
      <c r="I11" s="132"/>
      <c r="J11" s="5"/>
      <c r="K11" s="132"/>
      <c r="L11" s="5"/>
      <c r="M11" s="5"/>
      <c r="N11" s="5"/>
      <c r="O11" s="104"/>
    </row>
    <row r="12" spans="1:17" s="4" customFormat="1" ht="25.5" x14ac:dyDescent="0.2">
      <c r="A12" s="105">
        <v>1025</v>
      </c>
      <c r="B12" s="6" t="s">
        <v>9</v>
      </c>
      <c r="C12" s="7">
        <f>SUM(C15,C19,C24,C27)</f>
        <v>233359</v>
      </c>
      <c r="D12" s="7">
        <f>SUM(D14,D26)</f>
        <v>21591.68</v>
      </c>
      <c r="E12" s="7">
        <f>SUM(E14,E26)</f>
        <v>254950.68</v>
      </c>
      <c r="F12" s="7">
        <f t="shared" ref="F12:H12" si="1">SUM(F15,F19,F24,F27)</f>
        <v>101549</v>
      </c>
      <c r="G12" s="7">
        <f>SUM(G14)</f>
        <v>2481</v>
      </c>
      <c r="H12" s="7">
        <f t="shared" si="1"/>
        <v>131801.13</v>
      </c>
      <c r="I12" s="7">
        <f>SUM(I14,I26)</f>
        <v>19119.55</v>
      </c>
      <c r="J12" s="7">
        <f t="shared" ref="J12:O12" si="2">SUM(J14,J26)</f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</row>
    <row r="13" spans="1:17" s="102" customFormat="1" ht="15" customHeight="1" x14ac:dyDescent="0.2">
      <c r="A13" s="255" t="s">
        <v>44</v>
      </c>
      <c r="B13" s="256"/>
      <c r="C13" s="101"/>
      <c r="D13" s="101"/>
      <c r="E13" s="101"/>
      <c r="F13" s="101"/>
      <c r="G13" s="133"/>
      <c r="H13" s="101"/>
      <c r="I13" s="133"/>
      <c r="J13" s="101"/>
      <c r="K13" s="101"/>
      <c r="L13" s="101"/>
      <c r="M13" s="101"/>
      <c r="N13" s="101"/>
      <c r="O13" s="106"/>
    </row>
    <row r="14" spans="1:17" s="4" customFormat="1" ht="30" customHeight="1" x14ac:dyDescent="0.25">
      <c r="A14" s="257" t="s">
        <v>56</v>
      </c>
      <c r="B14" s="258"/>
      <c r="C14" s="100">
        <f>SUM(C15,C19,C24)</f>
        <v>232959</v>
      </c>
      <c r="D14" s="100">
        <f>SUM(D15:D25)</f>
        <v>17591.68</v>
      </c>
      <c r="E14" s="100">
        <f>SUM(E24,E19,E15)</f>
        <v>250550.68</v>
      </c>
      <c r="F14" s="100">
        <f>SUM(F19,F15)</f>
        <v>101549</v>
      </c>
      <c r="G14" s="100">
        <f>SUM(G15:G25)</f>
        <v>2481</v>
      </c>
      <c r="H14" s="100">
        <f>SUM(H15,H19,H24)</f>
        <v>131401.13</v>
      </c>
      <c r="I14" s="100">
        <f>SUM(I17:I25)</f>
        <v>15119.55</v>
      </c>
      <c r="J14" s="100">
        <f t="shared" ref="J14:O14" si="3">SUM(J17:J25)</f>
        <v>0</v>
      </c>
      <c r="K14" s="100">
        <f t="shared" si="3"/>
        <v>0</v>
      </c>
      <c r="L14" s="100">
        <f t="shared" si="3"/>
        <v>0</v>
      </c>
      <c r="M14" s="100">
        <f t="shared" si="3"/>
        <v>0</v>
      </c>
      <c r="N14" s="100">
        <f t="shared" si="3"/>
        <v>0</v>
      </c>
      <c r="O14" s="100">
        <f t="shared" si="3"/>
        <v>0</v>
      </c>
    </row>
    <row r="15" spans="1:17" s="4" customFormat="1" x14ac:dyDescent="0.2">
      <c r="A15" s="176">
        <v>31</v>
      </c>
      <c r="B15" s="177" t="s">
        <v>10</v>
      </c>
      <c r="C15" s="178">
        <f>SUM(C16:C18)</f>
        <v>129994</v>
      </c>
      <c r="D15" s="178"/>
      <c r="E15" s="178">
        <f>SUM(E16:E18)</f>
        <v>129994</v>
      </c>
      <c r="F15" s="178">
        <f t="shared" ref="F15:H15" si="4">SUM(F16:F18)</f>
        <v>101549</v>
      </c>
      <c r="G15" s="179"/>
      <c r="H15" s="180">
        <f t="shared" si="4"/>
        <v>25964</v>
      </c>
      <c r="I15" s="179"/>
      <c r="J15" s="178">
        <f t="shared" ref="J15" si="5">SUM(J16:J18)</f>
        <v>0</v>
      </c>
      <c r="K15" s="178"/>
      <c r="L15" s="178">
        <f t="shared" ref="L15:O15" si="6">SUM(L16:L18)</f>
        <v>0</v>
      </c>
      <c r="M15" s="178">
        <f t="shared" si="6"/>
        <v>0</v>
      </c>
      <c r="N15" s="178">
        <f t="shared" si="6"/>
        <v>0</v>
      </c>
      <c r="O15" s="178">
        <f t="shared" si="6"/>
        <v>0</v>
      </c>
    </row>
    <row r="16" spans="1:17" x14ac:dyDescent="0.2">
      <c r="A16" s="181">
        <v>311</v>
      </c>
      <c r="B16" s="182" t="s">
        <v>11</v>
      </c>
      <c r="C16" s="183">
        <v>104030</v>
      </c>
      <c r="D16" s="183"/>
      <c r="E16" s="183">
        <v>104030</v>
      </c>
      <c r="F16" s="183">
        <v>101549</v>
      </c>
      <c r="G16" s="184">
        <v>2481</v>
      </c>
      <c r="H16" s="185"/>
      <c r="I16" s="184"/>
      <c r="J16" s="183"/>
      <c r="K16" s="183"/>
      <c r="L16" s="183"/>
      <c r="M16" s="183"/>
      <c r="N16" s="183"/>
      <c r="O16" s="186"/>
    </row>
    <row r="17" spans="1:15" x14ac:dyDescent="0.2">
      <c r="A17" s="181">
        <v>312</v>
      </c>
      <c r="B17" s="182" t="s">
        <v>12</v>
      </c>
      <c r="C17" s="183">
        <v>8800</v>
      </c>
      <c r="D17" s="183"/>
      <c r="E17" s="183">
        <v>8800</v>
      </c>
      <c r="F17" s="183"/>
      <c r="G17" s="184"/>
      <c r="H17" s="185">
        <v>8800</v>
      </c>
      <c r="I17" s="184"/>
      <c r="J17" s="183"/>
      <c r="K17" s="183"/>
      <c r="L17" s="183"/>
      <c r="M17" s="183"/>
      <c r="N17" s="183"/>
      <c r="O17" s="186"/>
    </row>
    <row r="18" spans="1:15" x14ac:dyDescent="0.2">
      <c r="A18" s="181">
        <v>313</v>
      </c>
      <c r="B18" s="182" t="s">
        <v>13</v>
      </c>
      <c r="C18" s="183">
        <v>17164</v>
      </c>
      <c r="D18" s="183"/>
      <c r="E18" s="183">
        <v>17164</v>
      </c>
      <c r="F18" s="183"/>
      <c r="G18" s="184"/>
      <c r="H18" s="185">
        <v>17164</v>
      </c>
      <c r="I18" s="184"/>
      <c r="J18" s="183"/>
      <c r="K18" s="183"/>
      <c r="L18" s="183"/>
      <c r="M18" s="183"/>
      <c r="N18" s="183"/>
      <c r="O18" s="186"/>
    </row>
    <row r="19" spans="1:15" s="4" customFormat="1" x14ac:dyDescent="0.2">
      <c r="A19" s="176">
        <v>32</v>
      </c>
      <c r="B19" s="177" t="s">
        <v>14</v>
      </c>
      <c r="C19" s="178">
        <f>SUM(C20:C23)</f>
        <v>101765</v>
      </c>
      <c r="D19" s="178"/>
      <c r="E19" s="178">
        <f>SUM(E20:E23)</f>
        <v>118356.55</v>
      </c>
      <c r="F19" s="178">
        <f t="shared" ref="F19:J19" si="7">SUM(F20:F23)</f>
        <v>0</v>
      </c>
      <c r="G19" s="179"/>
      <c r="H19" s="180">
        <f t="shared" si="7"/>
        <v>104237</v>
      </c>
      <c r="I19" s="179"/>
      <c r="J19" s="178">
        <f t="shared" si="7"/>
        <v>0</v>
      </c>
      <c r="K19" s="178"/>
      <c r="L19" s="178">
        <f t="shared" ref="L19:O19" si="8">SUM(L20:L23)</f>
        <v>0</v>
      </c>
      <c r="M19" s="178">
        <f t="shared" si="8"/>
        <v>0</v>
      </c>
      <c r="N19" s="178">
        <f t="shared" si="8"/>
        <v>0</v>
      </c>
      <c r="O19" s="178">
        <f t="shared" si="8"/>
        <v>0</v>
      </c>
    </row>
    <row r="20" spans="1:15" ht="25.5" x14ac:dyDescent="0.2">
      <c r="A20" s="181">
        <v>321</v>
      </c>
      <c r="B20" s="182" t="s">
        <v>15</v>
      </c>
      <c r="C20" s="183">
        <v>14600</v>
      </c>
      <c r="D20" s="183">
        <v>500</v>
      </c>
      <c r="E20" s="183">
        <v>15100</v>
      </c>
      <c r="F20" s="183"/>
      <c r="G20" s="184"/>
      <c r="H20" s="185">
        <v>14600</v>
      </c>
      <c r="I20" s="184">
        <v>500</v>
      </c>
      <c r="J20" s="183"/>
      <c r="K20" s="183"/>
      <c r="L20" s="183"/>
      <c r="M20" s="183"/>
      <c r="N20" s="183"/>
      <c r="O20" s="186"/>
    </row>
    <row r="21" spans="1:15" x14ac:dyDescent="0.2">
      <c r="A21" s="181">
        <v>322</v>
      </c>
      <c r="B21" s="182" t="s">
        <v>16</v>
      </c>
      <c r="C21" s="183">
        <v>12296</v>
      </c>
      <c r="D21" s="183">
        <v>1637.55</v>
      </c>
      <c r="E21" s="183">
        <v>13933.55</v>
      </c>
      <c r="F21" s="183"/>
      <c r="G21" s="184"/>
      <c r="H21" s="185">
        <v>12296</v>
      </c>
      <c r="I21" s="184">
        <v>1637.55</v>
      </c>
      <c r="J21" s="183"/>
      <c r="K21" s="183"/>
      <c r="L21" s="183"/>
      <c r="M21" s="183"/>
      <c r="N21" s="183"/>
      <c r="O21" s="186"/>
    </row>
    <row r="22" spans="1:15" x14ac:dyDescent="0.2">
      <c r="A22" s="181">
        <v>323</v>
      </c>
      <c r="B22" s="182" t="s">
        <v>17</v>
      </c>
      <c r="C22" s="183">
        <v>68980</v>
      </c>
      <c r="D22" s="183">
        <v>12954</v>
      </c>
      <c r="E22" s="183">
        <v>81934</v>
      </c>
      <c r="F22" s="183"/>
      <c r="G22" s="184"/>
      <c r="H22" s="185">
        <v>71452</v>
      </c>
      <c r="I22" s="184">
        <v>10482</v>
      </c>
      <c r="J22" s="183"/>
      <c r="K22" s="183"/>
      <c r="L22" s="183"/>
      <c r="M22" s="183"/>
      <c r="N22" s="183"/>
      <c r="O22" s="186"/>
    </row>
    <row r="23" spans="1:15" s="4" customFormat="1" x14ac:dyDescent="0.2">
      <c r="A23" s="187">
        <v>329</v>
      </c>
      <c r="B23" s="188" t="s">
        <v>54</v>
      </c>
      <c r="C23" s="189">
        <v>5889</v>
      </c>
      <c r="D23" s="189">
        <v>1500</v>
      </c>
      <c r="E23" s="189">
        <v>7389</v>
      </c>
      <c r="F23" s="183"/>
      <c r="G23" s="184"/>
      <c r="H23" s="185">
        <v>5889</v>
      </c>
      <c r="I23" s="184">
        <v>1500</v>
      </c>
      <c r="J23" s="183"/>
      <c r="K23" s="183"/>
      <c r="L23" s="178"/>
      <c r="M23" s="178"/>
      <c r="N23" s="178"/>
      <c r="O23" s="190"/>
    </row>
    <row r="24" spans="1:15" x14ac:dyDescent="0.2">
      <c r="A24" s="176">
        <v>34</v>
      </c>
      <c r="B24" s="177" t="s">
        <v>18</v>
      </c>
      <c r="C24" s="178">
        <f>SUM(C25)</f>
        <v>1200</v>
      </c>
      <c r="D24" s="178"/>
      <c r="E24" s="178">
        <v>2200.13</v>
      </c>
      <c r="F24" s="178">
        <f t="shared" ref="F24:H24" si="9">SUM(F25)</f>
        <v>0</v>
      </c>
      <c r="G24" s="179"/>
      <c r="H24" s="180">
        <f t="shared" si="9"/>
        <v>1200.1300000000001</v>
      </c>
      <c r="I24" s="179"/>
      <c r="J24" s="178">
        <f t="shared" ref="J24" si="10">SUM(J25)</f>
        <v>0</v>
      </c>
      <c r="K24" s="178"/>
      <c r="L24" s="178">
        <f t="shared" ref="L24:O24" si="11">SUM(L25)</f>
        <v>0</v>
      </c>
      <c r="M24" s="178">
        <f t="shared" si="11"/>
        <v>0</v>
      </c>
      <c r="N24" s="178">
        <f t="shared" si="11"/>
        <v>0</v>
      </c>
      <c r="O24" s="178">
        <f t="shared" si="11"/>
        <v>0</v>
      </c>
    </row>
    <row r="25" spans="1:15" x14ac:dyDescent="0.2">
      <c r="A25" s="181">
        <v>343</v>
      </c>
      <c r="B25" s="182" t="s">
        <v>19</v>
      </c>
      <c r="C25" s="183">
        <v>1200</v>
      </c>
      <c r="D25" s="183">
        <v>1000.13</v>
      </c>
      <c r="E25" s="183">
        <v>2200.13</v>
      </c>
      <c r="F25" s="183">
        <v>0</v>
      </c>
      <c r="G25" s="184"/>
      <c r="H25" s="185">
        <v>1200.1300000000001</v>
      </c>
      <c r="I25" s="184">
        <v>1000</v>
      </c>
      <c r="J25" s="183"/>
      <c r="K25" s="183"/>
      <c r="L25" s="183"/>
      <c r="M25" s="183"/>
      <c r="N25" s="183"/>
      <c r="O25" s="186"/>
    </row>
    <row r="26" spans="1:15" ht="31.5" customHeight="1" x14ac:dyDescent="0.25">
      <c r="A26" s="257" t="s">
        <v>57</v>
      </c>
      <c r="B26" s="258"/>
      <c r="C26" s="100">
        <f>SUM(C27)</f>
        <v>400</v>
      </c>
      <c r="D26" s="100">
        <f>SUM(D27:D29)</f>
        <v>4000</v>
      </c>
      <c r="E26" s="100">
        <f>SUM(E27)</f>
        <v>4400</v>
      </c>
      <c r="F26" s="100"/>
      <c r="G26" s="100"/>
      <c r="H26" s="100"/>
      <c r="I26" s="100">
        <f>SUM(I28)</f>
        <v>4000</v>
      </c>
      <c r="J26" s="100">
        <f t="shared" ref="J26:O26" si="12">SUM(J28)</f>
        <v>0</v>
      </c>
      <c r="K26" s="100">
        <f t="shared" si="12"/>
        <v>0</v>
      </c>
      <c r="L26" s="100">
        <f t="shared" si="12"/>
        <v>0</v>
      </c>
      <c r="M26" s="100">
        <f t="shared" si="12"/>
        <v>0</v>
      </c>
      <c r="N26" s="100">
        <f t="shared" si="12"/>
        <v>0</v>
      </c>
      <c r="O26" s="100">
        <f t="shared" si="12"/>
        <v>0</v>
      </c>
    </row>
    <row r="27" spans="1:15" ht="38.25" x14ac:dyDescent="0.2">
      <c r="A27" s="176">
        <v>42</v>
      </c>
      <c r="B27" s="191" t="s">
        <v>46</v>
      </c>
      <c r="C27" s="178">
        <f t="shared" ref="C27:O27" si="13">SUM(C28:C29)</f>
        <v>400</v>
      </c>
      <c r="D27" s="178"/>
      <c r="E27" s="178">
        <f>SUM(E28:E29)</f>
        <v>4400</v>
      </c>
      <c r="F27" s="178">
        <f t="shared" si="13"/>
        <v>0</v>
      </c>
      <c r="G27" s="179"/>
      <c r="H27" s="178">
        <f t="shared" si="13"/>
        <v>400</v>
      </c>
      <c r="I27" s="179"/>
      <c r="J27" s="178">
        <f t="shared" si="13"/>
        <v>0</v>
      </c>
      <c r="K27" s="178"/>
      <c r="L27" s="178">
        <f t="shared" si="13"/>
        <v>0</v>
      </c>
      <c r="M27" s="178">
        <f t="shared" si="13"/>
        <v>0</v>
      </c>
      <c r="N27" s="178">
        <f t="shared" si="13"/>
        <v>0</v>
      </c>
      <c r="O27" s="178">
        <f t="shared" si="13"/>
        <v>0</v>
      </c>
    </row>
    <row r="28" spans="1:15" x14ac:dyDescent="0.2">
      <c r="A28" s="181">
        <v>422</v>
      </c>
      <c r="B28" s="182" t="s">
        <v>47</v>
      </c>
      <c r="C28" s="183"/>
      <c r="D28" s="183">
        <v>4000</v>
      </c>
      <c r="E28" s="183">
        <v>4000</v>
      </c>
      <c r="F28" s="183">
        <v>0</v>
      </c>
      <c r="G28" s="184"/>
      <c r="H28" s="183"/>
      <c r="I28" s="184">
        <v>4000</v>
      </c>
      <c r="J28" s="178"/>
      <c r="K28" s="178"/>
      <c r="L28" s="178"/>
      <c r="M28" s="178"/>
      <c r="N28" s="178"/>
      <c r="O28" s="190"/>
    </row>
    <row r="29" spans="1:15" ht="27.75" customHeight="1" x14ac:dyDescent="0.2">
      <c r="A29" s="181">
        <v>426</v>
      </c>
      <c r="B29" s="182" t="s">
        <v>45</v>
      </c>
      <c r="C29" s="183">
        <v>400</v>
      </c>
      <c r="D29" s="183"/>
      <c r="E29" s="183">
        <v>400</v>
      </c>
      <c r="F29" s="183">
        <v>0</v>
      </c>
      <c r="G29" s="184"/>
      <c r="H29" s="183">
        <v>400</v>
      </c>
      <c r="I29" s="184"/>
      <c r="J29" s="178"/>
      <c r="K29" s="178"/>
      <c r="L29" s="178"/>
      <c r="M29" s="178"/>
      <c r="N29" s="178"/>
      <c r="O29" s="190"/>
    </row>
    <row r="30" spans="1:15" s="4" customFormat="1" ht="31.5" customHeight="1" x14ac:dyDescent="0.2">
      <c r="A30" s="192">
        <v>1026</v>
      </c>
      <c r="B30" s="193" t="s">
        <v>49</v>
      </c>
      <c r="C30" s="194">
        <f>SUM(C32,C45)</f>
        <v>401951</v>
      </c>
      <c r="D30" s="194">
        <f>SUM(D32,D45)</f>
        <v>22028.32</v>
      </c>
      <c r="E30" s="194">
        <f>SUM(E32,E45)</f>
        <v>423979.32</v>
      </c>
      <c r="F30" s="195">
        <f>SUM(F32,F45)</f>
        <v>358451</v>
      </c>
      <c r="G30" s="194">
        <f>SUM(G32,G45)</f>
        <v>18582.010000000002</v>
      </c>
      <c r="H30" s="194">
        <v>0</v>
      </c>
      <c r="I30" s="196"/>
      <c r="J30" s="197">
        <f t="shared" ref="J30:O30" si="14">SUM(J32,J45)</f>
        <v>16500</v>
      </c>
      <c r="K30" s="196">
        <f t="shared" si="14"/>
        <v>3446.31</v>
      </c>
      <c r="L30" s="194">
        <f t="shared" si="14"/>
        <v>25000</v>
      </c>
      <c r="M30" s="197">
        <f t="shared" si="14"/>
        <v>2000</v>
      </c>
      <c r="N30" s="194">
        <f t="shared" si="14"/>
        <v>0</v>
      </c>
      <c r="O30" s="198">
        <f t="shared" si="14"/>
        <v>0</v>
      </c>
    </row>
    <row r="31" spans="1:15" s="4" customFormat="1" ht="12.75" customHeight="1" x14ac:dyDescent="0.2">
      <c r="A31" s="259" t="s">
        <v>50</v>
      </c>
      <c r="B31" s="26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200"/>
    </row>
    <row r="32" spans="1:15" s="4" customFormat="1" ht="34.5" customHeight="1" x14ac:dyDescent="0.25">
      <c r="A32" s="261" t="s">
        <v>51</v>
      </c>
      <c r="B32" s="262"/>
      <c r="C32" s="201">
        <f>SUM(C33,C37,C43)</f>
        <v>362551</v>
      </c>
      <c r="D32" s="201">
        <f>SUM(D33:D44)</f>
        <v>5028.32</v>
      </c>
      <c r="E32" s="201">
        <f>SUM(E33,E37,E43)</f>
        <v>367579.32</v>
      </c>
      <c r="F32" s="201">
        <f t="shared" ref="F32:O32" si="15">SUM(F33,F37,F43)</f>
        <v>340051</v>
      </c>
      <c r="G32" s="201">
        <f>SUM(G33:G44)</f>
        <v>12582.01</v>
      </c>
      <c r="H32" s="201">
        <f t="shared" si="15"/>
        <v>0</v>
      </c>
      <c r="I32" s="201"/>
      <c r="J32" s="201">
        <f t="shared" si="15"/>
        <v>14500</v>
      </c>
      <c r="K32" s="201">
        <f>SUM(K33:K44)</f>
        <v>446.31</v>
      </c>
      <c r="L32" s="201">
        <f t="shared" si="15"/>
        <v>0</v>
      </c>
      <c r="M32" s="201">
        <f t="shared" si="15"/>
        <v>0</v>
      </c>
      <c r="N32" s="201">
        <f t="shared" si="15"/>
        <v>0</v>
      </c>
      <c r="O32" s="201">
        <f t="shared" si="15"/>
        <v>0</v>
      </c>
    </row>
    <row r="33" spans="1:20" s="4" customFormat="1" ht="12.75" customHeight="1" x14ac:dyDescent="0.2">
      <c r="A33" s="176">
        <v>31</v>
      </c>
      <c r="B33" s="177" t="s">
        <v>10</v>
      </c>
      <c r="C33" s="178">
        <f>SUM(C34:C36)</f>
        <v>272378</v>
      </c>
      <c r="D33" s="178"/>
      <c r="E33" s="178">
        <f>SUM(E34:E36)</f>
        <v>272378</v>
      </c>
      <c r="F33" s="178">
        <f t="shared" ref="F33:H33" si="16">SUM(F34:F36)</f>
        <v>272378</v>
      </c>
      <c r="G33" s="179"/>
      <c r="H33" s="178">
        <f t="shared" si="16"/>
        <v>0</v>
      </c>
      <c r="I33" s="178"/>
      <c r="J33" s="178">
        <f t="shared" ref="J33" si="17">SUM(J34:J36)</f>
        <v>0</v>
      </c>
      <c r="K33" s="179"/>
      <c r="L33" s="178">
        <f t="shared" ref="L33:O33" si="18">SUM(L34:L36)</f>
        <v>0</v>
      </c>
      <c r="M33" s="178">
        <f t="shared" si="18"/>
        <v>0</v>
      </c>
      <c r="N33" s="178">
        <f t="shared" si="18"/>
        <v>0</v>
      </c>
      <c r="O33" s="178">
        <f t="shared" si="18"/>
        <v>0</v>
      </c>
      <c r="T33" s="134"/>
    </row>
    <row r="34" spans="1:20" s="4" customFormat="1" ht="12.75" customHeight="1" x14ac:dyDescent="0.2">
      <c r="A34" s="181">
        <v>311</v>
      </c>
      <c r="B34" s="182" t="s">
        <v>11</v>
      </c>
      <c r="C34" s="183">
        <v>216975</v>
      </c>
      <c r="D34" s="183"/>
      <c r="E34" s="183">
        <v>216975</v>
      </c>
      <c r="F34" s="183">
        <v>216975</v>
      </c>
      <c r="G34" s="184"/>
      <c r="H34" s="183"/>
      <c r="I34" s="183"/>
      <c r="J34" s="183"/>
      <c r="K34" s="184"/>
      <c r="L34" s="183"/>
      <c r="M34" s="183"/>
      <c r="N34" s="183"/>
      <c r="O34" s="186"/>
      <c r="T34" s="134"/>
    </row>
    <row r="35" spans="1:20" s="4" customFormat="1" ht="12.75" customHeight="1" x14ac:dyDescent="0.2">
      <c r="A35" s="181">
        <v>312</v>
      </c>
      <c r="B35" s="182" t="s">
        <v>12</v>
      </c>
      <c r="C35" s="183">
        <v>19600</v>
      </c>
      <c r="D35" s="183"/>
      <c r="E35" s="183">
        <v>19600</v>
      </c>
      <c r="F35" s="183">
        <v>19600</v>
      </c>
      <c r="G35" s="184"/>
      <c r="H35" s="183"/>
      <c r="I35" s="183"/>
      <c r="J35" s="183"/>
      <c r="K35" s="184"/>
      <c r="L35" s="183"/>
      <c r="M35" s="183"/>
      <c r="N35" s="183"/>
      <c r="O35" s="186"/>
      <c r="T35" s="134"/>
    </row>
    <row r="36" spans="1:20" s="4" customFormat="1" ht="12.75" customHeight="1" x14ac:dyDescent="0.2">
      <c r="A36" s="181">
        <v>313</v>
      </c>
      <c r="B36" s="182" t="s">
        <v>13</v>
      </c>
      <c r="C36" s="183">
        <v>35803</v>
      </c>
      <c r="D36" s="183"/>
      <c r="E36" s="183">
        <v>35803</v>
      </c>
      <c r="F36" s="183">
        <v>35803</v>
      </c>
      <c r="G36" s="184"/>
      <c r="H36" s="183"/>
      <c r="I36" s="183"/>
      <c r="J36" s="183"/>
      <c r="K36" s="184"/>
      <c r="L36" s="183"/>
      <c r="M36" s="183"/>
      <c r="N36" s="183"/>
      <c r="O36" s="186"/>
      <c r="T36" s="135"/>
    </row>
    <row r="37" spans="1:20" s="4" customFormat="1" ht="12.75" customHeight="1" x14ac:dyDescent="0.2">
      <c r="A37" s="176">
        <v>32</v>
      </c>
      <c r="B37" s="177" t="s">
        <v>14</v>
      </c>
      <c r="C37" s="178">
        <f>SUM(C38:C42)</f>
        <v>88973</v>
      </c>
      <c r="D37" s="178"/>
      <c r="E37" s="178">
        <f>SUM(E38:E42)</f>
        <v>94001.319999999992</v>
      </c>
      <c r="F37" s="178">
        <f>SUM(F38:F42)</f>
        <v>66473</v>
      </c>
      <c r="G37" s="179"/>
      <c r="H37" s="178">
        <f t="shared" ref="H37:O37" si="19">SUM(H38:H42)</f>
        <v>0</v>
      </c>
      <c r="I37" s="178"/>
      <c r="J37" s="178">
        <f t="shared" si="19"/>
        <v>14500</v>
      </c>
      <c r="K37" s="179"/>
      <c r="L37" s="178">
        <f t="shared" si="19"/>
        <v>0</v>
      </c>
      <c r="M37" s="178">
        <f t="shared" si="19"/>
        <v>0</v>
      </c>
      <c r="N37" s="178">
        <f t="shared" si="19"/>
        <v>0</v>
      </c>
      <c r="O37" s="178">
        <f t="shared" si="19"/>
        <v>0</v>
      </c>
    </row>
    <row r="38" spans="1:20" s="4" customFormat="1" ht="25.5" x14ac:dyDescent="0.2">
      <c r="A38" s="181">
        <v>321</v>
      </c>
      <c r="B38" s="182" t="s">
        <v>15</v>
      </c>
      <c r="C38" s="183">
        <v>23276</v>
      </c>
      <c r="D38" s="183">
        <v>500</v>
      </c>
      <c r="E38" s="183">
        <v>23776</v>
      </c>
      <c r="F38" s="183">
        <v>17276</v>
      </c>
      <c r="G38" s="184">
        <v>500</v>
      </c>
      <c r="H38" s="183"/>
      <c r="I38" s="183"/>
      <c r="J38" s="183">
        <v>6000</v>
      </c>
      <c r="K38" s="184"/>
      <c r="L38" s="183"/>
      <c r="M38" s="183"/>
      <c r="N38" s="183"/>
      <c r="O38" s="186"/>
    </row>
    <row r="39" spans="1:20" s="4" customFormat="1" x14ac:dyDescent="0.2">
      <c r="A39" s="181">
        <v>322</v>
      </c>
      <c r="B39" s="182" t="s">
        <v>16</v>
      </c>
      <c r="C39" s="183">
        <v>28494</v>
      </c>
      <c r="D39" s="183">
        <v>-7249.99</v>
      </c>
      <c r="E39" s="183">
        <v>21244.01</v>
      </c>
      <c r="F39" s="183">
        <v>13494</v>
      </c>
      <c r="G39" s="184">
        <v>750.01</v>
      </c>
      <c r="H39" s="183"/>
      <c r="I39" s="183"/>
      <c r="J39" s="183">
        <v>7000</v>
      </c>
      <c r="K39" s="184"/>
      <c r="L39" s="183"/>
      <c r="M39" s="183"/>
      <c r="N39" s="183"/>
      <c r="O39" s="186"/>
    </row>
    <row r="40" spans="1:20" s="4" customFormat="1" x14ac:dyDescent="0.2">
      <c r="A40" s="181">
        <v>323</v>
      </c>
      <c r="B40" s="182" t="s">
        <v>17</v>
      </c>
      <c r="C40" s="183">
        <v>30330</v>
      </c>
      <c r="D40" s="183">
        <v>11778.31</v>
      </c>
      <c r="E40" s="183">
        <v>42108.31</v>
      </c>
      <c r="F40" s="183">
        <v>30330</v>
      </c>
      <c r="G40" s="184">
        <v>11332</v>
      </c>
      <c r="H40" s="183"/>
      <c r="I40" s="183"/>
      <c r="J40" s="183"/>
      <c r="K40" s="184">
        <v>446.31</v>
      </c>
      <c r="L40" s="183"/>
      <c r="M40" s="183"/>
      <c r="N40" s="183"/>
      <c r="O40" s="186"/>
    </row>
    <row r="41" spans="1:20" s="4" customFormat="1" ht="25.5" customHeight="1" x14ac:dyDescent="0.2">
      <c r="A41" s="187">
        <v>324</v>
      </c>
      <c r="B41" s="202" t="s">
        <v>52</v>
      </c>
      <c r="C41" s="189">
        <v>1500</v>
      </c>
      <c r="D41" s="189"/>
      <c r="E41" s="189">
        <v>1500</v>
      </c>
      <c r="F41" s="183"/>
      <c r="G41" s="184"/>
      <c r="H41" s="183"/>
      <c r="I41" s="183"/>
      <c r="J41" s="183">
        <v>1500</v>
      </c>
      <c r="K41" s="184"/>
      <c r="L41" s="183"/>
      <c r="M41" s="183"/>
      <c r="N41" s="183"/>
      <c r="O41" s="186"/>
    </row>
    <row r="42" spans="1:20" s="4" customFormat="1" x14ac:dyDescent="0.2">
      <c r="A42" s="187">
        <v>329</v>
      </c>
      <c r="B42" s="188" t="s">
        <v>54</v>
      </c>
      <c r="C42" s="189">
        <v>5373</v>
      </c>
      <c r="D42" s="189"/>
      <c r="E42" s="189">
        <v>5373</v>
      </c>
      <c r="F42" s="183">
        <v>5373</v>
      </c>
      <c r="G42" s="184"/>
      <c r="H42" s="178"/>
      <c r="I42" s="178"/>
      <c r="J42" s="183"/>
      <c r="K42" s="184"/>
      <c r="L42" s="178"/>
      <c r="M42" s="178"/>
      <c r="N42" s="178"/>
      <c r="O42" s="190"/>
    </row>
    <row r="43" spans="1:20" x14ac:dyDescent="0.2">
      <c r="A43" s="176">
        <v>34</v>
      </c>
      <c r="B43" s="177" t="s">
        <v>18</v>
      </c>
      <c r="C43" s="178">
        <f>SUM(C44)</f>
        <v>1200</v>
      </c>
      <c r="D43" s="178"/>
      <c r="E43" s="178">
        <v>1200</v>
      </c>
      <c r="F43" s="178">
        <f t="shared" ref="F43:O43" si="20">SUM(F44)</f>
        <v>1200</v>
      </c>
      <c r="G43" s="179"/>
      <c r="H43" s="178">
        <f t="shared" si="20"/>
        <v>0</v>
      </c>
      <c r="I43" s="178"/>
      <c r="J43" s="178">
        <f t="shared" si="20"/>
        <v>0</v>
      </c>
      <c r="K43" s="179"/>
      <c r="L43" s="178">
        <f t="shared" si="20"/>
        <v>0</v>
      </c>
      <c r="M43" s="178">
        <f t="shared" si="20"/>
        <v>0</v>
      </c>
      <c r="N43" s="178">
        <f t="shared" si="20"/>
        <v>0</v>
      </c>
      <c r="O43" s="178">
        <f t="shared" si="20"/>
        <v>0</v>
      </c>
    </row>
    <row r="44" spans="1:20" x14ac:dyDescent="0.2">
      <c r="A44" s="181">
        <v>343</v>
      </c>
      <c r="B44" s="182" t="s">
        <v>19</v>
      </c>
      <c r="C44" s="183">
        <v>1200</v>
      </c>
      <c r="D44" s="183"/>
      <c r="E44" s="183">
        <v>1200</v>
      </c>
      <c r="F44" s="183">
        <v>1200</v>
      </c>
      <c r="G44" s="184"/>
      <c r="H44" s="183"/>
      <c r="I44" s="183"/>
      <c r="J44" s="183"/>
      <c r="K44" s="184"/>
      <c r="L44" s="183"/>
      <c r="M44" s="183"/>
      <c r="N44" s="183"/>
      <c r="O44" s="186"/>
    </row>
    <row r="45" spans="1:20" ht="34.5" customHeight="1" x14ac:dyDescent="0.25">
      <c r="A45" s="257" t="s">
        <v>55</v>
      </c>
      <c r="B45" s="258"/>
      <c r="C45" s="100">
        <f>SUM(C46)</f>
        <v>39400</v>
      </c>
      <c r="D45" s="100">
        <f>SUM(D46:D49)</f>
        <v>17000</v>
      </c>
      <c r="E45" s="100">
        <f>SUM(E46)</f>
        <v>56400</v>
      </c>
      <c r="F45" s="100">
        <f t="shared" ref="F45:O45" si="21">SUM(F46)</f>
        <v>18400</v>
      </c>
      <c r="G45" s="100">
        <f>SUM(G46:G49)</f>
        <v>6000</v>
      </c>
      <c r="H45" s="100">
        <f t="shared" si="21"/>
        <v>0</v>
      </c>
      <c r="I45" s="100"/>
      <c r="J45" s="100">
        <f t="shared" si="21"/>
        <v>2000</v>
      </c>
      <c r="K45" s="100">
        <f>SUM(K46:K48)</f>
        <v>3000</v>
      </c>
      <c r="L45" s="100">
        <f t="shared" si="21"/>
        <v>25000</v>
      </c>
      <c r="M45" s="100">
        <f t="shared" si="21"/>
        <v>2000</v>
      </c>
      <c r="N45" s="100">
        <f t="shared" si="21"/>
        <v>0</v>
      </c>
      <c r="O45" s="100">
        <f t="shared" si="21"/>
        <v>0</v>
      </c>
    </row>
    <row r="46" spans="1:20" s="4" customFormat="1" ht="38.25" x14ac:dyDescent="0.2">
      <c r="A46" s="176">
        <v>42</v>
      </c>
      <c r="B46" s="191" t="s">
        <v>46</v>
      </c>
      <c r="C46" s="178">
        <f>SUM(C47:C49)</f>
        <v>39400</v>
      </c>
      <c r="D46" s="178"/>
      <c r="E46" s="178">
        <f>SUM(E47:E49)</f>
        <v>56400</v>
      </c>
      <c r="F46" s="178">
        <f t="shared" ref="F46:O46" si="22">SUM(F47:F49)</f>
        <v>18400</v>
      </c>
      <c r="G46" s="179"/>
      <c r="H46" s="178">
        <f t="shared" si="22"/>
        <v>0</v>
      </c>
      <c r="I46" s="178"/>
      <c r="J46" s="178">
        <f t="shared" si="22"/>
        <v>2000</v>
      </c>
      <c r="K46" s="179"/>
      <c r="L46" s="178">
        <f t="shared" si="22"/>
        <v>25000</v>
      </c>
      <c r="M46" s="178">
        <f t="shared" si="22"/>
        <v>2000</v>
      </c>
      <c r="N46" s="178">
        <f t="shared" si="22"/>
        <v>0</v>
      </c>
      <c r="O46" s="178">
        <f t="shared" si="22"/>
        <v>0</v>
      </c>
    </row>
    <row r="47" spans="1:20" x14ac:dyDescent="0.2">
      <c r="A47" s="181">
        <v>422</v>
      </c>
      <c r="B47" s="182" t="s">
        <v>47</v>
      </c>
      <c r="C47" s="183"/>
      <c r="D47" s="183">
        <v>17000</v>
      </c>
      <c r="E47" s="183">
        <v>17000</v>
      </c>
      <c r="F47" s="183">
        <v>8000</v>
      </c>
      <c r="G47" s="184">
        <v>6000</v>
      </c>
      <c r="H47" s="183"/>
      <c r="I47" s="183"/>
      <c r="J47" s="183"/>
      <c r="K47" s="184">
        <v>3000</v>
      </c>
      <c r="L47" s="178"/>
      <c r="M47" s="178"/>
      <c r="N47" s="178"/>
      <c r="O47" s="190"/>
    </row>
    <row r="48" spans="1:20" ht="25.5" x14ac:dyDescent="0.2">
      <c r="A48" s="181">
        <v>424</v>
      </c>
      <c r="B48" s="182" t="s">
        <v>53</v>
      </c>
      <c r="C48" s="183">
        <v>39000</v>
      </c>
      <c r="D48" s="183"/>
      <c r="E48" s="183">
        <v>39000</v>
      </c>
      <c r="F48" s="183">
        <v>10000</v>
      </c>
      <c r="G48" s="184"/>
      <c r="H48" s="183"/>
      <c r="I48" s="183"/>
      <c r="J48" s="183">
        <v>2000</v>
      </c>
      <c r="K48" s="184"/>
      <c r="L48" s="183">
        <v>25000</v>
      </c>
      <c r="M48" s="183">
        <v>2000</v>
      </c>
      <c r="N48" s="178"/>
      <c r="O48" s="190"/>
    </row>
    <row r="49" spans="1:15" x14ac:dyDescent="0.2">
      <c r="A49" s="203">
        <v>426</v>
      </c>
      <c r="B49" s="204" t="s">
        <v>45</v>
      </c>
      <c r="C49" s="205">
        <v>400</v>
      </c>
      <c r="D49" s="205"/>
      <c r="E49" s="205">
        <v>400</v>
      </c>
      <c r="F49" s="205">
        <v>400</v>
      </c>
      <c r="G49" s="206"/>
      <c r="H49" s="205"/>
      <c r="I49" s="205"/>
      <c r="J49" s="205"/>
      <c r="K49" s="206"/>
      <c r="L49" s="205"/>
      <c r="M49" s="205"/>
      <c r="N49" s="205"/>
      <c r="O49" s="207"/>
    </row>
    <row r="50" spans="1:15" x14ac:dyDescent="0.2">
      <c r="A50" s="121"/>
      <c r="B50" s="103"/>
      <c r="C50" s="173"/>
      <c r="D50" s="173"/>
      <c r="E50" s="122" t="s">
        <v>72</v>
      </c>
      <c r="F50" s="173"/>
      <c r="G50" s="173"/>
      <c r="H50" s="173"/>
      <c r="I50" s="173"/>
      <c r="J50" s="173"/>
      <c r="K50" s="173"/>
      <c r="L50" s="173"/>
      <c r="M50" s="173"/>
      <c r="N50" s="173"/>
      <c r="O50" s="173"/>
    </row>
    <row r="51" spans="1:15" x14ac:dyDescent="0.2">
      <c r="A51" s="121"/>
      <c r="B51" s="103"/>
      <c r="C51" s="122"/>
      <c r="D51" s="122"/>
      <c r="F51" s="122"/>
      <c r="G51" s="122"/>
      <c r="H51" s="122"/>
      <c r="I51" s="122"/>
      <c r="J51" s="122"/>
      <c r="K51" s="122"/>
      <c r="L51" s="174"/>
      <c r="M51" s="122"/>
      <c r="N51" s="122"/>
      <c r="O51" s="122"/>
    </row>
    <row r="52" spans="1:15" x14ac:dyDescent="0.2">
      <c r="A52" s="121"/>
      <c r="B52" s="103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</row>
    <row r="53" spans="1:15" x14ac:dyDescent="0.2">
      <c r="A53" s="121"/>
      <c r="B53" s="103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1:15" x14ac:dyDescent="0.2">
      <c r="A54" s="121"/>
      <c r="B54" s="103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</row>
    <row r="55" spans="1:15" ht="13.5" customHeight="1" x14ac:dyDescent="0.2">
      <c r="A55" s="121"/>
      <c r="B55" s="103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</row>
    <row r="56" spans="1:15" ht="13.5" customHeight="1" x14ac:dyDescent="0.2">
      <c r="A56" s="121"/>
      <c r="B56" s="103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</row>
    <row r="57" spans="1:15" ht="13.5" customHeight="1" x14ac:dyDescent="0.2">
      <c r="A57" s="121"/>
      <c r="B57" s="103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</row>
    <row r="58" spans="1:15" ht="13.5" customHeight="1" x14ac:dyDescent="0.2">
      <c r="A58" s="121"/>
      <c r="B58" s="103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ht="13.5" customHeight="1" x14ac:dyDescent="0.2">
      <c r="A59" s="121"/>
      <c r="B59" s="103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1:15" ht="13.5" customHeight="1" x14ac:dyDescent="0.2">
      <c r="A60" s="121"/>
      <c r="B60" s="103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</row>
    <row r="61" spans="1:15" ht="13.5" customHeight="1" x14ac:dyDescent="0.2">
      <c r="A61" s="121"/>
      <c r="B61" s="103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</row>
    <row r="62" spans="1:15" ht="13.5" customHeight="1" x14ac:dyDescent="0.2">
      <c r="A62" s="121"/>
      <c r="B62" s="103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</row>
    <row r="63" spans="1:15" ht="13.5" customHeight="1" x14ac:dyDescent="0.2">
      <c r="A63" s="121"/>
      <c r="B63" s="103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ht="13.5" customHeight="1" x14ac:dyDescent="0.2">
      <c r="A64" s="121"/>
      <c r="B64" s="103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  <row r="65" spans="1:15" ht="13.5" customHeight="1" x14ac:dyDescent="0.2">
      <c r="A65" s="121"/>
      <c r="B65" s="103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</row>
    <row r="66" spans="1:15" ht="13.5" customHeight="1" x14ac:dyDescent="0.2">
      <c r="A66" s="121"/>
      <c r="B66" s="103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</row>
    <row r="67" spans="1:15" ht="13.5" customHeight="1" x14ac:dyDescent="0.2">
      <c r="A67" s="121"/>
      <c r="B67" s="103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</row>
    <row r="68" spans="1:15" ht="13.5" customHeight="1" x14ac:dyDescent="0.2">
      <c r="A68" s="121"/>
      <c r="B68" s="103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1:15" ht="13.5" customHeight="1" x14ac:dyDescent="0.2">
      <c r="A69" s="121"/>
      <c r="B69" s="103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</row>
  </sheetData>
  <mergeCells count="10">
    <mergeCell ref="A26:B26"/>
    <mergeCell ref="A31:B31"/>
    <mergeCell ref="A32:B32"/>
    <mergeCell ref="A45:B45"/>
    <mergeCell ref="A14:B14"/>
    <mergeCell ref="A5:O5"/>
    <mergeCell ref="A7:O7"/>
    <mergeCell ref="A10:B10"/>
    <mergeCell ref="A11:B11"/>
    <mergeCell ref="A13:B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PRIHODI</vt:lpstr>
      <vt:lpstr>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Vesna Mokrovčak</cp:lastModifiedBy>
  <cp:lastPrinted>2022-08-24T10:52:32Z</cp:lastPrinted>
  <dcterms:created xsi:type="dcterms:W3CDTF">2020-11-10T10:50:21Z</dcterms:created>
  <dcterms:modified xsi:type="dcterms:W3CDTF">2022-08-24T10:53:35Z</dcterms:modified>
</cp:coreProperties>
</file>