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ji dokumenti\Documents\PRORAČUNSKO - ogledni primjerci\"/>
    </mc:Choice>
  </mc:AlternateContent>
  <xr:revisionPtr revIDLastSave="0" documentId="13_ncr:1_{48090A62-B231-4F6C-BD3A-61857DB61772}" xr6:coauthVersionLast="46" xr6:coauthVersionMax="46" xr10:uidLastSave="{00000000-0000-0000-0000-000000000000}"/>
  <bookViews>
    <workbookView xWindow="-120" yWindow="-120" windowWidth="29040" windowHeight="15840" activeTab="2" xr2:uid="{23C4FF89-E0C8-423A-BE90-8BC6CB0D2B51}"/>
  </bookViews>
  <sheets>
    <sheet name="1. Izmjene - OPĆI DIO" sheetId="5" r:id="rId1"/>
    <sheet name="1. Izmjene - PRIHODI" sheetId="6" r:id="rId2"/>
    <sheet name="1. Izmjene - RASHODI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0" i="7" l="1"/>
  <c r="L170" i="7"/>
  <c r="J170" i="7"/>
  <c r="I170" i="7"/>
  <c r="H170" i="7"/>
  <c r="G170" i="7"/>
  <c r="F170" i="7"/>
  <c r="C170" i="7"/>
  <c r="M167" i="7"/>
  <c r="L167" i="7"/>
  <c r="J167" i="7"/>
  <c r="I167" i="7"/>
  <c r="H167" i="7"/>
  <c r="G167" i="7"/>
  <c r="F167" i="7"/>
  <c r="C167" i="7"/>
  <c r="M161" i="7"/>
  <c r="L161" i="7"/>
  <c r="J161" i="7"/>
  <c r="I161" i="7"/>
  <c r="H161" i="7"/>
  <c r="G161" i="7"/>
  <c r="F161" i="7"/>
  <c r="C161" i="7"/>
  <c r="M157" i="7"/>
  <c r="L157" i="7"/>
  <c r="J157" i="7"/>
  <c r="I157" i="7"/>
  <c r="H157" i="7"/>
  <c r="G157" i="7"/>
  <c r="F157" i="7"/>
  <c r="C157" i="7"/>
  <c r="M152" i="7"/>
  <c r="L152" i="7"/>
  <c r="J152" i="7"/>
  <c r="I152" i="7"/>
  <c r="H152" i="7"/>
  <c r="F152" i="7"/>
  <c r="C152" i="7"/>
  <c r="M149" i="7"/>
  <c r="L149" i="7"/>
  <c r="J149" i="7"/>
  <c r="I149" i="7"/>
  <c r="H149" i="7"/>
  <c r="G149" i="7"/>
  <c r="F149" i="7"/>
  <c r="C149" i="7"/>
  <c r="M144" i="7"/>
  <c r="L144" i="7"/>
  <c r="J144" i="7"/>
  <c r="I144" i="7"/>
  <c r="H144" i="7"/>
  <c r="G144" i="7"/>
  <c r="F144" i="7"/>
  <c r="C144" i="7"/>
  <c r="M140" i="7"/>
  <c r="L140" i="7"/>
  <c r="J140" i="7"/>
  <c r="I140" i="7"/>
  <c r="H140" i="7"/>
  <c r="G140" i="7"/>
  <c r="F140" i="7"/>
  <c r="C140" i="7"/>
  <c r="M106" i="7"/>
  <c r="L106" i="7"/>
  <c r="J106" i="7"/>
  <c r="I106" i="7"/>
  <c r="H106" i="7"/>
  <c r="G106" i="7"/>
  <c r="F106" i="7"/>
  <c r="C106" i="7"/>
  <c r="M103" i="7"/>
  <c r="L103" i="7"/>
  <c r="J103" i="7"/>
  <c r="I103" i="7"/>
  <c r="H103" i="7"/>
  <c r="G103" i="7"/>
  <c r="F103" i="7"/>
  <c r="C103" i="7"/>
  <c r="M97" i="7"/>
  <c r="L97" i="7"/>
  <c r="J97" i="7"/>
  <c r="I97" i="7"/>
  <c r="H97" i="7"/>
  <c r="G97" i="7"/>
  <c r="F97" i="7"/>
  <c r="C97" i="7"/>
  <c r="M93" i="7"/>
  <c r="L93" i="7"/>
  <c r="J93" i="7"/>
  <c r="I93" i="7"/>
  <c r="H93" i="7"/>
  <c r="G93" i="7"/>
  <c r="F93" i="7"/>
  <c r="C93" i="7"/>
  <c r="M88" i="7"/>
  <c r="L88" i="7"/>
  <c r="J88" i="7"/>
  <c r="I88" i="7"/>
  <c r="H88" i="7"/>
  <c r="G88" i="7"/>
  <c r="F88" i="7"/>
  <c r="C88" i="7"/>
  <c r="M85" i="7"/>
  <c r="L85" i="7"/>
  <c r="J85" i="7"/>
  <c r="I85" i="7"/>
  <c r="H85" i="7"/>
  <c r="G85" i="7"/>
  <c r="F85" i="7"/>
  <c r="C85" i="7"/>
  <c r="M80" i="7"/>
  <c r="L80" i="7"/>
  <c r="J80" i="7"/>
  <c r="I80" i="7"/>
  <c r="H80" i="7"/>
  <c r="G80" i="7"/>
  <c r="F80" i="7"/>
  <c r="C80" i="7"/>
  <c r="M76" i="7"/>
  <c r="L76" i="7"/>
  <c r="J76" i="7"/>
  <c r="I76" i="7"/>
  <c r="H76" i="7"/>
  <c r="G76" i="7"/>
  <c r="F76" i="7"/>
  <c r="C76" i="7"/>
  <c r="F43" i="7" l="1"/>
  <c r="E41" i="7"/>
  <c r="G11" i="5" l="1"/>
  <c r="G8" i="5"/>
  <c r="K49" i="7"/>
  <c r="E51" i="7"/>
  <c r="E49" i="7" s="1"/>
  <c r="E48" i="7" s="1"/>
  <c r="I23" i="6"/>
  <c r="E23" i="6"/>
  <c r="C23" i="6"/>
  <c r="E28" i="7"/>
  <c r="E32" i="7"/>
  <c r="E46" i="7"/>
  <c r="E43" i="7"/>
  <c r="E42" i="7"/>
  <c r="E36" i="7"/>
  <c r="E24" i="7"/>
  <c r="E19" i="7"/>
  <c r="E15" i="7"/>
  <c r="E14" i="7" s="1"/>
  <c r="D27" i="7"/>
  <c r="M49" i="7"/>
  <c r="L49" i="7"/>
  <c r="J49" i="7"/>
  <c r="I49" i="7"/>
  <c r="H49" i="7"/>
  <c r="G49" i="7"/>
  <c r="F49" i="7"/>
  <c r="C49" i="7"/>
  <c r="C48" i="7" s="1"/>
  <c r="M46" i="7"/>
  <c r="L46" i="7"/>
  <c r="J46" i="7"/>
  <c r="I46" i="7"/>
  <c r="H46" i="7"/>
  <c r="G46" i="7"/>
  <c r="F46" i="7"/>
  <c r="C46" i="7"/>
  <c r="M40" i="7"/>
  <c r="L40" i="7"/>
  <c r="J40" i="7"/>
  <c r="I40" i="7"/>
  <c r="H40" i="7"/>
  <c r="G40" i="7"/>
  <c r="F40" i="7"/>
  <c r="C40" i="7"/>
  <c r="M36" i="7"/>
  <c r="L36" i="7"/>
  <c r="J36" i="7"/>
  <c r="I36" i="7"/>
  <c r="H36" i="7"/>
  <c r="G36" i="7"/>
  <c r="F36" i="7"/>
  <c r="C36" i="7"/>
  <c r="M31" i="7"/>
  <c r="L31" i="7"/>
  <c r="J31" i="7"/>
  <c r="I31" i="7"/>
  <c r="H31" i="7"/>
  <c r="G31" i="7"/>
  <c r="C31" i="7"/>
  <c r="E31" i="7" s="1"/>
  <c r="E30" i="7" s="1"/>
  <c r="M27" i="7"/>
  <c r="L27" i="7"/>
  <c r="J27" i="7"/>
  <c r="I27" i="7"/>
  <c r="H27" i="7"/>
  <c r="G27" i="7"/>
  <c r="F27" i="7"/>
  <c r="C27" i="7"/>
  <c r="M24" i="7"/>
  <c r="L24" i="7"/>
  <c r="J24" i="7"/>
  <c r="I24" i="7"/>
  <c r="H24" i="7"/>
  <c r="G24" i="7"/>
  <c r="F24" i="7"/>
  <c r="C24" i="7"/>
  <c r="M19" i="7"/>
  <c r="L19" i="7"/>
  <c r="J19" i="7"/>
  <c r="I19" i="7"/>
  <c r="H19" i="7"/>
  <c r="G19" i="7"/>
  <c r="F19" i="7"/>
  <c r="C19" i="7"/>
  <c r="M15" i="7"/>
  <c r="L15" i="7"/>
  <c r="J15" i="7"/>
  <c r="I15" i="7"/>
  <c r="H15" i="7"/>
  <c r="G15" i="7"/>
  <c r="F15" i="7"/>
  <c r="C15" i="7"/>
  <c r="K49" i="6"/>
  <c r="J49" i="6"/>
  <c r="H49" i="6"/>
  <c r="G49" i="6"/>
  <c r="F49" i="6"/>
  <c r="D49" i="6"/>
  <c r="B49" i="6"/>
  <c r="K36" i="6"/>
  <c r="J36" i="6"/>
  <c r="H36" i="6"/>
  <c r="G36" i="6"/>
  <c r="F36" i="6"/>
  <c r="D36" i="6"/>
  <c r="B36" i="6"/>
  <c r="K23" i="6"/>
  <c r="J23" i="6"/>
  <c r="H23" i="6"/>
  <c r="G23" i="6"/>
  <c r="F23" i="6"/>
  <c r="D23" i="6"/>
  <c r="B23" i="6"/>
  <c r="I8" i="5"/>
  <c r="H8" i="5"/>
  <c r="F8" i="5"/>
  <c r="I5" i="5"/>
  <c r="H5" i="5"/>
  <c r="H11" i="5" s="1"/>
  <c r="F5" i="5"/>
  <c r="C14" i="7" l="1"/>
  <c r="H35" i="7"/>
  <c r="F35" i="7"/>
  <c r="C35" i="7"/>
  <c r="C33" i="7" s="1"/>
  <c r="E27" i="7"/>
  <c r="E26" i="7" s="1"/>
  <c r="E12" i="7" s="1"/>
  <c r="F11" i="5"/>
  <c r="I11" i="5"/>
  <c r="E40" i="7"/>
  <c r="E35" i="7" s="1"/>
  <c r="D14" i="7"/>
  <c r="D48" i="7"/>
  <c r="C26" i="7"/>
  <c r="D26" i="7" s="1"/>
  <c r="C30" i="7"/>
  <c r="D30" i="7" s="1"/>
  <c r="B24" i="6"/>
  <c r="B37" i="6"/>
  <c r="B50" i="6"/>
  <c r="E33" i="7" l="1"/>
  <c r="D33" i="7" s="1"/>
  <c r="D35" i="7"/>
  <c r="C12" i="7"/>
  <c r="D12" i="7"/>
  <c r="E10" i="7" l="1"/>
</calcChain>
</file>

<file path=xl/sharedStrings.xml><?xml version="1.0" encoding="utf-8"?>
<sst xmlns="http://schemas.openxmlformats.org/spreadsheetml/2006/main" count="232" uniqueCount="91">
  <si>
    <t>Šifra</t>
  </si>
  <si>
    <t>Naziv</t>
  </si>
  <si>
    <t>Opći prihodi i primici</t>
  </si>
  <si>
    <t>Vlastiti prihodi</t>
  </si>
  <si>
    <t>Prihodi za posebne namjene</t>
  </si>
  <si>
    <t>Pomoći</t>
  </si>
  <si>
    <t>Donacije</t>
  </si>
  <si>
    <t>Prihodi od nefinancijske imovine i nadoknade šteta s osnova osiguranja</t>
  </si>
  <si>
    <t>Namjenski primici od zaduživanja</t>
  </si>
  <si>
    <t>PRORAČUNSKI KORISNIK: RKP</t>
  </si>
  <si>
    <t>PROGRAM: Javne potrebe u školstvu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</si>
  <si>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</si>
  <si>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</si>
  <si>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</si>
  <si>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</si>
  <si>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</si>
  <si>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</si>
  <si>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</si>
  <si>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</si>
  <si>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</si>
  <si>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</si>
  <si>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PLAN PRIHODA I PRIMITAKA</t>
  </si>
  <si>
    <t>u kunama</t>
  </si>
  <si>
    <t>Izvor prihoda i primitaka</t>
  </si>
  <si>
    <t>2021.</t>
  </si>
  <si>
    <t>Oznaka                           rač. iz                                      računskog                                         plana</t>
  </si>
  <si>
    <t xml:space="preserve">Donacije </t>
  </si>
  <si>
    <t>Prihodi od prodaje  nefinancijske imovine i nadoknade šteta s osnova osiguranja</t>
  </si>
  <si>
    <t>Ukupno (po izvorima)</t>
  </si>
  <si>
    <t>Ukupno prihodi i primici za 2021.</t>
  </si>
  <si>
    <t>2022.</t>
  </si>
  <si>
    <t>Ukupno prihodi i primici za 2022.</t>
  </si>
  <si>
    <t>2023.</t>
  </si>
  <si>
    <t>Ukupno prihodi i primici za 2023.</t>
  </si>
  <si>
    <t>OPĆI DIO</t>
  </si>
  <si>
    <t>Projekcija plana
za 2022.</t>
  </si>
  <si>
    <t>Projekcija plana 
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</si>
  <si>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</si>
  <si>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</si>
  <si>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</si>
  <si>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</si>
  <si>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</si>
  <si>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</si>
  <si>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</si>
  <si>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UKUPAN DONOS VIŠKA/MANJKA IZ PRETHODNE(IH) GODINE</t>
  </si>
  <si>
    <t>VIŠAK/MANJAK IZ PRETHODNE(IH) GODINE KOJI ĆE SE POKRITI/RASPOREDITI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</si>
  <si>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</si>
  <si>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</si>
  <si>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</si>
  <si>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</si>
  <si>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</si>
  <si>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Funkcijska klasifikacija: 0950</t>
  </si>
  <si>
    <t>Nematerijalna imovina</t>
  </si>
  <si>
    <t>Rashodi za nabavu proizvedene dugotrajne imovine</t>
  </si>
  <si>
    <t>Postrojenja i oprema</t>
  </si>
  <si>
    <t>PUČKO OTVORENO UČILIŠTE                                         Nova ulica 1 Donja Stubica</t>
  </si>
  <si>
    <t>PROGRAM: Promicanje kulture - POU</t>
  </si>
  <si>
    <t>Funkcijska klasifikacija: 0820</t>
  </si>
  <si>
    <t>A1026 01 AKTIVNOST: Redovna djelatnost knjižnice</t>
  </si>
  <si>
    <t>Naknade troškova osobama izvan radnog odnosa</t>
  </si>
  <si>
    <t>Knjige, umjetnička djela i ostale izložbene vrijednosti</t>
  </si>
  <si>
    <t>PROJEKCIJA PLANA ZA 2023.</t>
  </si>
  <si>
    <t>Ostali nespomenuti rashodi poslovanja</t>
  </si>
  <si>
    <t>K1026 01 KAPITALNI PROJEKT: Opremanje knjižnice i čitaonice</t>
  </si>
  <si>
    <t>A1025 01 AKTIVNOST: Redovan rad pučkog otvorenog učilišta</t>
  </si>
  <si>
    <t>K1025 01 KAPITALNI PROJEKT: Opremanje pučkog otvorenog učilišta</t>
  </si>
  <si>
    <t>FINANCIJSKi PLAN -  PUČKO OTVORENO UČILIŠTE DONJA STUBICA ZA 2021. I PROJEKCIJA PLANA ZA  2022. I 2023. GODINU</t>
  </si>
  <si>
    <t>PUČKO OTVORENO UČILIŠTE DONJA STUBICA</t>
  </si>
  <si>
    <t xml:space="preserve">KLASA: </t>
  </si>
  <si>
    <t>400-02/20-01/01</t>
  </si>
  <si>
    <t xml:space="preserve">URBROJ: </t>
  </si>
  <si>
    <t>Na temelju članka 37. Zakona o ustanovama (NN NN 76/93, 29/97, 47/99, 35/08, 127/19) i članka 19. Statuta Pučkog otvorenog učilišta Donja Stubica ravnateljica Pučkog otvorenog učilišta Donja Stubica donosi:</t>
  </si>
  <si>
    <t>FINANCIJSKI PLAN ZA 2021.</t>
  </si>
  <si>
    <t>K1025 02 KAPITALNI PROJEKT: Obnova zgrade POU nakon potresa</t>
  </si>
  <si>
    <t>Rashodi za dodatna ulaganja na nefinancijskoj imovini</t>
  </si>
  <si>
    <t>Dodatna ulaganja na građevinskim objektima</t>
  </si>
  <si>
    <t xml:space="preserve">1.Izmjene Financijskog plana za 2021. </t>
  </si>
  <si>
    <t>PRVA IZMJENA</t>
  </si>
  <si>
    <t>1. Izmjena - opći prihodi i primici (izvor 11)</t>
  </si>
  <si>
    <t>1. Izmjena - vlastiti prihodi (izvor 31)</t>
  </si>
  <si>
    <t>Prihodi za posebne namjene (izvor 43)</t>
  </si>
  <si>
    <t>Pomoći (izvor 52)</t>
  </si>
  <si>
    <t>1. Izmjene - donacije (poklon knjiga - izvor 61)</t>
  </si>
  <si>
    <t xml:space="preserve">Donja Stubica, 18. 03. 2021. </t>
  </si>
  <si>
    <t>2113-02-21-07</t>
  </si>
  <si>
    <t>POVEĆANJE/  SMANJENJE</t>
  </si>
  <si>
    <t>I. IZMJENE FINANCIJSKOG PLANA ZA 2021. TE PROJEKCIJA ZA 2022. I 2023. GODINU</t>
  </si>
  <si>
    <t>I. Izmjena - donacije</t>
  </si>
  <si>
    <t>PLAN
za 2021.</t>
  </si>
  <si>
    <t>Ravnateljica Manuela Frinčić, mag.bibl</t>
  </si>
  <si>
    <t>PROJEKCIJA PLANA ZA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</si>
</sst>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7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A2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9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/>
    <xf numFmtId="4" fontId="2" fillId="0" borderId="6" xfId="0" applyNumberFormat="1" applyFont="1" applyBorder="1"/>
    <xf numFmtId="0" fontId="3" fillId="3" borderId="6" xfId="0" applyFont="1" applyFill="1" applyBorder="1" applyAlignment="1">
      <alignment vertical="center" wrapText="1"/>
    </xf>
    <xf numFmtId="4" fontId="3" fillId="3" borderId="6" xfId="0" applyNumberFormat="1" applyFont="1" applyFill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6" xfId="0" applyFont="1" applyBorder="1"/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1" fontId="7" fillId="0" borderId="0" xfId="0" applyNumberFormat="1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1" fontId="8" fillId="0" borderId="15" xfId="0" applyNumberFormat="1" applyFont="1" applyBorder="1" applyAlignment="1">
      <alignment horizontal="left" wrapText="1"/>
    </xf>
    <xf numFmtId="3" fontId="8" fillId="0" borderId="16" xfId="0" applyNumberFormat="1" applyFont="1" applyBorder="1" applyAlignment="1">
      <alignment horizontal="center" vertical="center" wrapText="1"/>
    </xf>
    <xf numFmtId="3" fontId="8" fillId="0" borderId="17" xfId="0" applyNumberFormat="1" applyFont="1" applyBorder="1"/>
    <xf numFmtId="3" fontId="8" fillId="0" borderId="17" xfId="0" applyNumberFormat="1" applyFont="1" applyBorder="1" applyAlignment="1">
      <alignment horizontal="center" wrapText="1"/>
    </xf>
    <xf numFmtId="3" fontId="8" fillId="0" borderId="17" xfId="0" applyNumberFormat="1" applyFont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 wrapText="1"/>
    </xf>
    <xf numFmtId="1" fontId="7" fillId="0" borderId="20" xfId="0" applyNumberFormat="1" applyFont="1" applyBorder="1" applyAlignment="1">
      <alignment horizontal="left" wrapText="1"/>
    </xf>
    <xf numFmtId="3" fontId="7" fillId="0" borderId="21" xfId="0" applyNumberFormat="1" applyFont="1" applyBorder="1" applyAlignment="1">
      <alignment horizontal="center" vertical="center" wrapText="1"/>
    </xf>
    <xf numFmtId="3" fontId="7" fillId="0" borderId="22" xfId="0" applyNumberFormat="1" applyFont="1" applyBorder="1"/>
    <xf numFmtId="3" fontId="7" fillId="0" borderId="22" xfId="0" applyNumberFormat="1" applyFont="1" applyBorder="1" applyAlignment="1">
      <alignment horizontal="center" wrapText="1"/>
    </xf>
    <xf numFmtId="3" fontId="7" fillId="0" borderId="22" xfId="0" applyNumberFormat="1" applyFont="1" applyBorder="1" applyAlignment="1">
      <alignment horizontal="center" vertical="center" wrapText="1"/>
    </xf>
    <xf numFmtId="3" fontId="7" fillId="0" borderId="23" xfId="0" applyNumberFormat="1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left" wrapText="1"/>
    </xf>
    <xf numFmtId="3" fontId="7" fillId="0" borderId="26" xfId="0" applyNumberFormat="1" applyFont="1" applyBorder="1"/>
    <xf numFmtId="3" fontId="7" fillId="0" borderId="27" xfId="0" applyNumberFormat="1" applyFont="1" applyBorder="1"/>
    <xf numFmtId="3" fontId="7" fillId="0" borderId="28" xfId="0" applyNumberFormat="1" applyFont="1" applyBorder="1"/>
    <xf numFmtId="3" fontId="7" fillId="0" borderId="29" xfId="0" applyNumberFormat="1" applyFont="1" applyBorder="1"/>
    <xf numFmtId="1" fontId="7" fillId="0" borderId="25" xfId="0" applyNumberFormat="1" applyFont="1" applyBorder="1" applyAlignment="1">
      <alignment horizontal="left" wrapText="1"/>
    </xf>
    <xf numFmtId="1" fontId="7" fillId="0" borderId="30" xfId="0" applyNumberFormat="1" applyFont="1" applyBorder="1" applyAlignment="1">
      <alignment horizontal="left" wrapText="1"/>
    </xf>
    <xf numFmtId="3" fontId="7" fillId="0" borderId="31" xfId="0" applyNumberFormat="1" applyFont="1" applyBorder="1"/>
    <xf numFmtId="3" fontId="7" fillId="0" borderId="32" xfId="0" applyNumberFormat="1" applyFont="1" applyBorder="1"/>
    <xf numFmtId="3" fontId="7" fillId="0" borderId="33" xfId="0" applyNumberFormat="1" applyFont="1" applyBorder="1"/>
    <xf numFmtId="3" fontId="7" fillId="0" borderId="34" xfId="0" applyNumberFormat="1" applyFont="1" applyBorder="1"/>
    <xf numFmtId="1" fontId="7" fillId="0" borderId="35" xfId="0" applyNumberFormat="1" applyFont="1" applyBorder="1" applyAlignment="1">
      <alignment wrapText="1"/>
    </xf>
    <xf numFmtId="3" fontId="7" fillId="0" borderId="36" xfId="0" applyNumberFormat="1" applyFont="1" applyBorder="1"/>
    <xf numFmtId="3" fontId="7" fillId="0" borderId="37" xfId="0" applyNumberFormat="1" applyFont="1" applyBorder="1"/>
    <xf numFmtId="3" fontId="7" fillId="0" borderId="38" xfId="0" applyNumberFormat="1" applyFont="1" applyBorder="1"/>
    <xf numFmtId="3" fontId="7" fillId="0" borderId="39" xfId="0" applyNumberFormat="1" applyFont="1" applyBorder="1"/>
    <xf numFmtId="1" fontId="8" fillId="0" borderId="40" xfId="0" applyNumberFormat="1" applyFont="1" applyBorder="1" applyAlignment="1">
      <alignment wrapText="1"/>
    </xf>
    <xf numFmtId="3" fontId="8" fillId="0" borderId="12" xfId="0" applyNumberFormat="1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7" fillId="0" borderId="15" xfId="0" applyNumberFormat="1" applyFont="1" applyBorder="1" applyAlignment="1">
      <alignment horizontal="left" wrapText="1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/>
    <xf numFmtId="3" fontId="7" fillId="0" borderId="17" xfId="0" applyNumberFormat="1" applyFont="1" applyBorder="1" applyAlignment="1">
      <alignment horizontal="center" wrapText="1"/>
    </xf>
    <xf numFmtId="3" fontId="7" fillId="0" borderId="17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left" vertical="center"/>
    </xf>
    <xf numFmtId="0" fontId="11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left" vertical="center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quotePrefix="1" applyFont="1" applyAlignment="1">
      <alignment horizontal="left" vertical="center" wrapText="1"/>
    </xf>
    <xf numFmtId="0" fontId="13" fillId="0" borderId="0" xfId="0" quotePrefix="1" applyFont="1" applyAlignment="1">
      <alignment horizontal="left" vertical="center" wrapText="1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3" fontId="15" fillId="0" borderId="0" xfId="0" applyNumberFormat="1" applyFont="1"/>
    <xf numFmtId="0" fontId="12" fillId="0" borderId="3" xfId="0" quotePrefix="1" applyFont="1" applyBorder="1" applyAlignment="1">
      <alignment horizontal="left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3" fontId="2" fillId="0" borderId="0" xfId="0" quotePrefix="1" applyNumberFormat="1" applyFont="1" applyAlignment="1">
      <alignment horizontal="left"/>
    </xf>
    <xf numFmtId="3" fontId="3" fillId="0" borderId="0" xfId="0" quotePrefix="1" applyNumberFormat="1" applyFont="1" applyAlignment="1">
      <alignment horizontal="left"/>
    </xf>
    <xf numFmtId="3" fontId="2" fillId="0" borderId="0" xfId="0" applyNumberFormat="1" applyFont="1"/>
    <xf numFmtId="3" fontId="3" fillId="0" borderId="0" xfId="0" quotePrefix="1" applyNumberFormat="1" applyFont="1" applyAlignment="1">
      <alignment horizontal="left" wrapText="1"/>
    </xf>
    <xf numFmtId="3" fontId="3" fillId="0" borderId="0" xfId="0" applyNumberFormat="1" applyFont="1"/>
    <xf numFmtId="0" fontId="16" fillId="0" borderId="0" xfId="0" quotePrefix="1" applyFont="1" applyAlignment="1">
      <alignment horizontal="left" vertical="center"/>
    </xf>
    <xf numFmtId="3" fontId="2" fillId="0" borderId="0" xfId="0" applyNumberFormat="1" applyFont="1" applyAlignment="1">
      <alignment horizontal="left"/>
    </xf>
    <xf numFmtId="0" fontId="17" fillId="0" borderId="0" xfId="0" applyFont="1"/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18" fillId="0" borderId="0" xfId="0" applyFont="1"/>
    <xf numFmtId="0" fontId="1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16" fillId="0" borderId="41" xfId="0" quotePrefix="1" applyFont="1" applyBorder="1" applyAlignment="1">
      <alignment horizontal="left" wrapText="1"/>
    </xf>
    <xf numFmtId="0" fontId="16" fillId="0" borderId="3" xfId="0" quotePrefix="1" applyFont="1" applyBorder="1" applyAlignment="1">
      <alignment horizontal="left" wrapText="1"/>
    </xf>
    <xf numFmtId="0" fontId="16" fillId="0" borderId="3" xfId="0" quotePrefix="1" applyFont="1" applyBorder="1" applyAlignment="1">
      <alignment horizontal="center" wrapText="1"/>
    </xf>
    <xf numFmtId="0" fontId="16" fillId="0" borderId="3" xfId="0" quotePrefix="1" applyFont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3" fontId="16" fillId="5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3" fontId="16" fillId="0" borderId="2" xfId="0" applyNumberFormat="1" applyFont="1" applyBorder="1" applyAlignment="1">
      <alignment horizontal="right"/>
    </xf>
    <xf numFmtId="0" fontId="9" fillId="5" borderId="41" xfId="0" applyFont="1" applyFill="1" applyBorder="1" applyAlignment="1">
      <alignment horizontal="left"/>
    </xf>
    <xf numFmtId="3" fontId="16" fillId="0" borderId="2" xfId="0" applyNumberFormat="1" applyFont="1" applyBorder="1" applyAlignment="1">
      <alignment horizontal="right" wrapText="1"/>
    </xf>
    <xf numFmtId="3" fontId="16" fillId="5" borderId="2" xfId="0" applyNumberFormat="1" applyFont="1" applyFill="1" applyBorder="1" applyAlignment="1">
      <alignment horizontal="right" wrapText="1"/>
    </xf>
    <xf numFmtId="3" fontId="16" fillId="6" borderId="41" xfId="0" quotePrefix="1" applyNumberFormat="1" applyFont="1" applyFill="1" applyBorder="1" applyAlignment="1">
      <alignment horizontal="right"/>
    </xf>
    <xf numFmtId="3" fontId="16" fillId="6" borderId="2" xfId="0" applyNumberFormat="1" applyFont="1" applyFill="1" applyBorder="1" applyAlignment="1">
      <alignment horizontal="right" wrapText="1"/>
    </xf>
    <xf numFmtId="3" fontId="16" fillId="5" borderId="41" xfId="0" quotePrefix="1" applyNumberFormat="1" applyFont="1" applyFill="1" applyBorder="1" applyAlignment="1">
      <alignment horizontal="right"/>
    </xf>
    <xf numFmtId="3" fontId="17" fillId="0" borderId="0" xfId="0" applyNumberFormat="1" applyFont="1"/>
    <xf numFmtId="0" fontId="19" fillId="0" borderId="0" xfId="0" applyFont="1"/>
    <xf numFmtId="0" fontId="1" fillId="0" borderId="0" xfId="0" quotePrefix="1" applyFont="1" applyAlignment="1">
      <alignment horizontal="left" wrapText="1"/>
    </xf>
    <xf numFmtId="0" fontId="21" fillId="0" borderId="0" xfId="0" applyFont="1"/>
    <xf numFmtId="0" fontId="2" fillId="0" borderId="0" xfId="0" applyFont="1" applyAlignment="1">
      <alignment horizontal="right"/>
    </xf>
    <xf numFmtId="0" fontId="3" fillId="7" borderId="6" xfId="0" applyFont="1" applyFill="1" applyBorder="1" applyAlignment="1">
      <alignment wrapText="1"/>
    </xf>
    <xf numFmtId="4" fontId="3" fillId="7" borderId="6" xfId="0" applyNumberFormat="1" applyFont="1" applyFill="1" applyBorder="1"/>
    <xf numFmtId="4" fontId="3" fillId="0" borderId="6" xfId="0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5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Fill="1" applyBorder="1" applyAlignment="1">
      <alignment wrapText="1"/>
    </xf>
    <xf numFmtId="0" fontId="2" fillId="0" borderId="47" xfId="0" applyFont="1" applyBorder="1"/>
    <xf numFmtId="4" fontId="2" fillId="0" borderId="48" xfId="0" applyNumberFormat="1" applyFont="1" applyBorder="1"/>
    <xf numFmtId="0" fontId="3" fillId="3" borderId="49" xfId="0" applyFont="1" applyFill="1" applyBorder="1" applyAlignment="1">
      <alignment horizontal="center" vertical="center"/>
    </xf>
    <xf numFmtId="4" fontId="3" fillId="3" borderId="48" xfId="0" applyNumberFormat="1" applyFont="1" applyFill="1" applyBorder="1" applyAlignment="1">
      <alignment vertical="center"/>
    </xf>
    <xf numFmtId="4" fontId="3" fillId="0" borderId="48" xfId="0" applyNumberFormat="1" applyFont="1" applyFill="1" applyBorder="1" applyAlignment="1">
      <alignment vertical="center"/>
    </xf>
    <xf numFmtId="0" fontId="22" fillId="7" borderId="49" xfId="0" applyFont="1" applyFill="1" applyBorder="1" applyAlignment="1">
      <alignment horizontal="left"/>
    </xf>
    <xf numFmtId="4" fontId="3" fillId="7" borderId="48" xfId="0" applyNumberFormat="1" applyFont="1" applyFill="1" applyBorder="1"/>
    <xf numFmtId="0" fontId="3" fillId="0" borderId="49" xfId="0" applyFont="1" applyBorder="1" applyAlignment="1">
      <alignment horizontal="left"/>
    </xf>
    <xf numFmtId="0" fontId="2" fillId="0" borderId="49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3" fillId="0" borderId="48" xfId="0" applyFont="1" applyBorder="1"/>
    <xf numFmtId="0" fontId="2" fillId="0" borderId="50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" fontId="23" fillId="4" borderId="7" xfId="0" applyNumberFormat="1" applyFont="1" applyFill="1" applyBorder="1" applyAlignment="1">
      <alignment horizontal="right" vertical="top" wrapText="1"/>
    </xf>
    <xf numFmtId="1" fontId="23" fillId="4" borderId="11" xfId="0" applyNumberFormat="1" applyFont="1" applyFill="1" applyBorder="1" applyAlignment="1">
      <alignment horizontal="left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" fontId="23" fillId="0" borderId="7" xfId="0" applyNumberFormat="1" applyFont="1" applyBorder="1" applyAlignment="1">
      <alignment horizontal="right" vertical="top" wrapText="1"/>
    </xf>
    <xf numFmtId="1" fontId="23" fillId="0" borderId="11" xfId="0" applyNumberFormat="1" applyFont="1" applyBorder="1" applyAlignment="1">
      <alignment horizontal="left" wrapText="1"/>
    </xf>
    <xf numFmtId="3" fontId="7" fillId="0" borderId="0" xfId="0" applyNumberFormat="1" applyFont="1"/>
    <xf numFmtId="3" fontId="3" fillId="0" borderId="6" xfId="0" applyNumberFormat="1" applyFont="1" applyBorder="1"/>
    <xf numFmtId="3" fontId="2" fillId="0" borderId="6" xfId="0" applyNumberFormat="1" applyFont="1" applyBorder="1"/>
    <xf numFmtId="3" fontId="2" fillId="0" borderId="48" xfId="0" applyNumberFormat="1" applyFont="1" applyBorder="1"/>
    <xf numFmtId="3" fontId="2" fillId="0" borderId="0" xfId="0" applyNumberFormat="1" applyFont="1" applyBorder="1"/>
    <xf numFmtId="3" fontId="3" fillId="0" borderId="48" xfId="0" applyNumberFormat="1" applyFont="1" applyBorder="1"/>
    <xf numFmtId="3" fontId="2" fillId="0" borderId="1" xfId="0" applyNumberFormat="1" applyFont="1" applyFill="1" applyBorder="1"/>
    <xf numFmtId="3" fontId="2" fillId="0" borderId="51" xfId="0" applyNumberFormat="1" applyFont="1" applyFill="1" applyBorder="1"/>
    <xf numFmtId="3" fontId="3" fillId="7" borderId="6" xfId="0" applyNumberFormat="1" applyFont="1" applyFill="1" applyBorder="1"/>
    <xf numFmtId="3" fontId="3" fillId="7" borderId="48" xfId="0" applyNumberFormat="1" applyFont="1" applyFill="1" applyBorder="1"/>
    <xf numFmtId="3" fontId="3" fillId="3" borderId="6" xfId="0" applyNumberFormat="1" applyFont="1" applyFill="1" applyBorder="1" applyAlignment="1">
      <alignment vertical="center"/>
    </xf>
    <xf numFmtId="3" fontId="3" fillId="3" borderId="48" xfId="0" applyNumberFormat="1" applyFont="1" applyFill="1" applyBorder="1" applyAlignment="1">
      <alignment vertical="center"/>
    </xf>
    <xf numFmtId="0" fontId="2" fillId="0" borderId="52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3" fontId="2" fillId="0" borderId="5" xfId="0" applyNumberFormat="1" applyFont="1" applyBorder="1"/>
    <xf numFmtId="3" fontId="2" fillId="0" borderId="53" xfId="0" applyNumberFormat="1" applyFont="1" applyBorder="1"/>
    <xf numFmtId="3" fontId="2" fillId="0" borderId="6" xfId="0" applyNumberFormat="1" applyFont="1" applyFill="1" applyBorder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wrapText="1"/>
    </xf>
    <xf numFmtId="3" fontId="25" fillId="0" borderId="0" xfId="0" applyNumberFormat="1" applyFont="1"/>
    <xf numFmtId="3" fontId="24" fillId="0" borderId="0" xfId="0" applyNumberFormat="1" applyFont="1"/>
    <xf numFmtId="0" fontId="7" fillId="0" borderId="0" xfId="0" applyFont="1" applyAlignment="1">
      <alignment horizontal="center" wrapText="1"/>
    </xf>
    <xf numFmtId="0" fontId="27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5" borderId="3" xfId="0" applyFont="1" applyFill="1" applyBorder="1"/>
    <xf numFmtId="0" fontId="25" fillId="0" borderId="0" xfId="0" applyFont="1" applyAlignment="1">
      <alignment horizontal="center" vertical="center"/>
    </xf>
    <xf numFmtId="3" fontId="3" fillId="11" borderId="6" xfId="0" applyNumberFormat="1" applyFont="1" applyFill="1" applyBorder="1"/>
    <xf numFmtId="3" fontId="2" fillId="11" borderId="6" xfId="0" applyNumberFormat="1" applyFont="1" applyFill="1" applyBorder="1"/>
    <xf numFmtId="3" fontId="2" fillId="11" borderId="0" xfId="0" applyNumberFormat="1" applyFont="1" applyFill="1" applyBorder="1"/>
    <xf numFmtId="3" fontId="2" fillId="11" borderId="1" xfId="0" applyNumberFormat="1" applyFont="1" applyFill="1" applyBorder="1"/>
    <xf numFmtId="0" fontId="2" fillId="0" borderId="4" xfId="0" applyFont="1" applyFill="1" applyBorder="1"/>
    <xf numFmtId="4" fontId="2" fillId="0" borderId="6" xfId="0" applyNumberFormat="1" applyFont="1" applyFill="1" applyBorder="1"/>
    <xf numFmtId="0" fontId="28" fillId="0" borderId="0" xfId="0" applyFont="1" applyBorder="1" applyAlignment="1">
      <alignment wrapText="1"/>
    </xf>
    <xf numFmtId="0" fontId="3" fillId="0" borderId="56" xfId="0" applyFont="1" applyBorder="1"/>
    <xf numFmtId="0" fontId="3" fillId="0" borderId="57" xfId="0" applyFont="1" applyBorder="1"/>
    <xf numFmtId="0" fontId="3" fillId="0" borderId="55" xfId="0" applyFont="1" applyBorder="1"/>
    <xf numFmtId="0" fontId="3" fillId="0" borderId="58" xfId="0" applyFont="1" applyBorder="1"/>
    <xf numFmtId="0" fontId="3" fillId="0" borderId="59" xfId="0" applyFont="1" applyBorder="1"/>
    <xf numFmtId="0" fontId="23" fillId="0" borderId="60" xfId="0" applyFont="1" applyBorder="1" applyAlignment="1">
      <alignment horizontal="center" vertical="center" wrapText="1"/>
    </xf>
    <xf numFmtId="0" fontId="23" fillId="11" borderId="60" xfId="0" applyFont="1" applyFill="1" applyBorder="1" applyAlignment="1">
      <alignment horizontal="center" vertical="center" wrapText="1"/>
    </xf>
    <xf numFmtId="3" fontId="8" fillId="11" borderId="16" xfId="0" applyNumberFormat="1" applyFont="1" applyFill="1" applyBorder="1" applyAlignment="1">
      <alignment horizontal="center" vertical="center" wrapText="1"/>
    </xf>
    <xf numFmtId="3" fontId="7" fillId="11" borderId="21" xfId="0" applyNumberFormat="1" applyFont="1" applyFill="1" applyBorder="1" applyAlignment="1">
      <alignment horizontal="center" vertical="center" wrapText="1"/>
    </xf>
    <xf numFmtId="3" fontId="7" fillId="11" borderId="26" xfId="0" applyNumberFormat="1" applyFont="1" applyFill="1" applyBorder="1"/>
    <xf numFmtId="3" fontId="7" fillId="11" borderId="0" xfId="0" applyNumberFormat="1" applyFont="1" applyFill="1"/>
    <xf numFmtId="3" fontId="7" fillId="11" borderId="31" xfId="0" applyNumberFormat="1" applyFont="1" applyFill="1" applyBorder="1"/>
    <xf numFmtId="3" fontId="7" fillId="11" borderId="36" xfId="0" applyNumberFormat="1" applyFont="1" applyFill="1" applyBorder="1"/>
    <xf numFmtId="3" fontId="8" fillId="11" borderId="12" xfId="0" applyNumberFormat="1" applyFont="1" applyFill="1" applyBorder="1"/>
    <xf numFmtId="0" fontId="23" fillId="11" borderId="13" xfId="0" applyFont="1" applyFill="1" applyBorder="1" applyAlignment="1">
      <alignment horizontal="center" vertical="center" wrapText="1"/>
    </xf>
    <xf numFmtId="3" fontId="8" fillId="11" borderId="17" xfId="0" applyNumberFormat="1" applyFont="1" applyFill="1" applyBorder="1"/>
    <xf numFmtId="3" fontId="7" fillId="11" borderId="22" xfId="0" applyNumberFormat="1" applyFont="1" applyFill="1" applyBorder="1"/>
    <xf numFmtId="3" fontId="7" fillId="11" borderId="27" xfId="0" applyNumberFormat="1" applyFont="1" applyFill="1" applyBorder="1"/>
    <xf numFmtId="3" fontId="7" fillId="11" borderId="32" xfId="0" applyNumberFormat="1" applyFont="1" applyFill="1" applyBorder="1"/>
    <xf numFmtId="3" fontId="7" fillId="11" borderId="37" xfId="0" applyNumberFormat="1" applyFont="1" applyFill="1" applyBorder="1"/>
    <xf numFmtId="3" fontId="8" fillId="11" borderId="18" xfId="0" applyNumberFormat="1" applyFont="1" applyFill="1" applyBorder="1" applyAlignment="1">
      <alignment horizontal="center" vertical="center" wrapText="1"/>
    </xf>
    <xf numFmtId="3" fontId="7" fillId="11" borderId="23" xfId="0" applyNumberFormat="1" applyFont="1" applyFill="1" applyBorder="1" applyAlignment="1">
      <alignment horizontal="center" vertical="center" wrapText="1"/>
    </xf>
    <xf numFmtId="3" fontId="7" fillId="11" borderId="28" xfId="0" applyNumberFormat="1" applyFont="1" applyFill="1" applyBorder="1"/>
    <xf numFmtId="3" fontId="7" fillId="11" borderId="33" xfId="0" applyNumberFormat="1" applyFont="1" applyFill="1" applyBorder="1"/>
    <xf numFmtId="3" fontId="7" fillId="11" borderId="38" xfId="0" applyNumberFormat="1" applyFont="1" applyFill="1" applyBorder="1"/>
    <xf numFmtId="0" fontId="3" fillId="3" borderId="5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6" xfId="0" applyNumberFormat="1" applyFont="1" applyFill="1" applyBorder="1"/>
    <xf numFmtId="3" fontId="2" fillId="0" borderId="44" xfId="0" applyNumberFormat="1" applyFont="1" applyFill="1" applyBorder="1"/>
    <xf numFmtId="4" fontId="29" fillId="3" borderId="44" xfId="0" applyNumberFormat="1" applyFont="1" applyFill="1" applyBorder="1" applyAlignment="1">
      <alignment vertical="center"/>
    </xf>
    <xf numFmtId="4" fontId="0" fillId="3" borderId="44" xfId="0" applyNumberFormat="1" applyFont="1" applyFill="1" applyBorder="1" applyAlignment="1">
      <alignment vertical="center"/>
    </xf>
    <xf numFmtId="1" fontId="3" fillId="0" borderId="6" xfId="0" applyNumberFormat="1" applyFont="1" applyFill="1" applyBorder="1"/>
    <xf numFmtId="4" fontId="2" fillId="3" borderId="6" xfId="0" applyNumberFormat="1" applyFont="1" applyFill="1" applyBorder="1" applyAlignment="1">
      <alignment vertical="center"/>
    </xf>
    <xf numFmtId="4" fontId="3" fillId="0" borderId="4" xfId="0" applyNumberFormat="1" applyFont="1" applyFill="1" applyBorder="1"/>
    <xf numFmtId="1" fontId="8" fillId="3" borderId="25" xfId="0" applyNumberFormat="1" applyFont="1" applyFill="1" applyBorder="1" applyAlignment="1">
      <alignment horizontal="left" wrapText="1"/>
    </xf>
    <xf numFmtId="3" fontId="7" fillId="3" borderId="26" xfId="0" applyNumberFormat="1" applyFont="1" applyFill="1" applyBorder="1"/>
    <xf numFmtId="3" fontId="7" fillId="3" borderId="27" xfId="0" applyNumberFormat="1" applyFont="1" applyFill="1" applyBorder="1"/>
    <xf numFmtId="3" fontId="7" fillId="3" borderId="28" xfId="0" applyNumberFormat="1" applyFont="1" applyFill="1" applyBorder="1"/>
    <xf numFmtId="3" fontId="7" fillId="3" borderId="29" xfId="0" applyNumberFormat="1" applyFont="1" applyFill="1" applyBorder="1"/>
    <xf numFmtId="0" fontId="3" fillId="0" borderId="6" xfId="0" applyFont="1" applyFill="1" applyBorder="1"/>
    <xf numFmtId="3" fontId="2" fillId="12" borderId="6" xfId="0" applyNumberFormat="1" applyFont="1" applyFill="1" applyBorder="1"/>
    <xf numFmtId="0" fontId="2" fillId="0" borderId="0" xfId="0" applyFont="1"/>
    <xf numFmtId="0" fontId="16" fillId="5" borderId="41" xfId="0" applyFont="1" applyFill="1" applyBorder="1" applyAlignment="1">
      <alignment horizontal="left" wrapText="1"/>
    </xf>
    <xf numFmtId="0" fontId="16" fillId="5" borderId="3" xfId="0" applyFont="1" applyFill="1" applyBorder="1" applyAlignment="1">
      <alignment horizontal="left" wrapText="1"/>
    </xf>
    <xf numFmtId="0" fontId="16" fillId="5" borderId="43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5" borderId="41" xfId="0" applyFont="1" applyFill="1" applyBorder="1" applyAlignment="1">
      <alignment horizontal="left" wrapText="1"/>
    </xf>
    <xf numFmtId="0" fontId="10" fillId="5" borderId="3" xfId="0" applyFont="1" applyFill="1" applyBorder="1" applyAlignment="1">
      <alignment wrapText="1"/>
    </xf>
    <xf numFmtId="0" fontId="7" fillId="5" borderId="3" xfId="0" applyFont="1" applyFill="1" applyBorder="1"/>
    <xf numFmtId="0" fontId="9" fillId="0" borderId="41" xfId="0" applyFont="1" applyBorder="1" applyAlignment="1">
      <alignment horizontal="left" wrapText="1"/>
    </xf>
    <xf numFmtId="0" fontId="10" fillId="0" borderId="3" xfId="0" applyFont="1" applyBorder="1" applyAlignment="1">
      <alignment wrapText="1"/>
    </xf>
    <xf numFmtId="0" fontId="7" fillId="0" borderId="3" xfId="0" applyFont="1" applyBorder="1"/>
    <xf numFmtId="0" fontId="9" fillId="0" borderId="41" xfId="0" quotePrefix="1" applyFont="1" applyBorder="1" applyAlignment="1">
      <alignment horizontal="left"/>
    </xf>
    <xf numFmtId="0" fontId="9" fillId="0" borderId="41" xfId="0" quotePrefix="1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9" fillId="5" borderId="41" xfId="0" quotePrefix="1" applyFont="1" applyFill="1" applyBorder="1" applyAlignment="1">
      <alignment horizontal="left" wrapText="1"/>
    </xf>
    <xf numFmtId="0" fontId="17" fillId="0" borderId="0" xfId="0" applyFont="1" applyAlignment="1">
      <alignment horizontal="center" vertical="center" wrapText="1"/>
    </xf>
    <xf numFmtId="0" fontId="2" fillId="0" borderId="0" xfId="0" applyFont="1"/>
    <xf numFmtId="0" fontId="16" fillId="6" borderId="41" xfId="0" applyFont="1" applyFill="1" applyBorder="1" applyAlignment="1">
      <alignment horizontal="left" wrapText="1"/>
    </xf>
    <xf numFmtId="0" fontId="16" fillId="6" borderId="3" xfId="0" applyFont="1" applyFill="1" applyBorder="1" applyAlignment="1">
      <alignment horizontal="left" wrapText="1"/>
    </xf>
    <xf numFmtId="0" fontId="16" fillId="6" borderId="43" xfId="0" applyFont="1" applyFill="1" applyBorder="1" applyAlignment="1">
      <alignment horizontal="left" wrapText="1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quotePrefix="1" applyFont="1" applyAlignment="1">
      <alignment horizontal="center" vertical="center" wrapText="1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23" fillId="10" borderId="8" xfId="0" applyFont="1" applyFill="1" applyBorder="1" applyAlignment="1">
      <alignment horizontal="center" vertical="center"/>
    </xf>
    <xf numFmtId="0" fontId="23" fillId="10" borderId="9" xfId="0" applyFont="1" applyFill="1" applyBorder="1" applyAlignment="1">
      <alignment horizontal="center" vertical="center"/>
    </xf>
    <xf numFmtId="0" fontId="24" fillId="10" borderId="9" xfId="0" applyFont="1" applyFill="1" applyBorder="1" applyAlignment="1">
      <alignment horizontal="center" vertical="center"/>
    </xf>
    <xf numFmtId="0" fontId="24" fillId="10" borderId="10" xfId="0" applyFont="1" applyFill="1" applyBorder="1" applyAlignment="1">
      <alignment horizontal="center" vertical="center"/>
    </xf>
    <xf numFmtId="0" fontId="23" fillId="9" borderId="8" xfId="0" applyFont="1" applyFill="1" applyBorder="1" applyAlignment="1">
      <alignment horizontal="center" vertical="center"/>
    </xf>
    <xf numFmtId="0" fontId="23" fillId="9" borderId="9" xfId="0" applyFont="1" applyFill="1" applyBorder="1" applyAlignment="1">
      <alignment horizontal="center" vertical="center"/>
    </xf>
    <xf numFmtId="0" fontId="24" fillId="9" borderId="9" xfId="0" applyFont="1" applyFill="1" applyBorder="1" applyAlignment="1">
      <alignment horizontal="center" vertical="center"/>
    </xf>
    <xf numFmtId="0" fontId="24" fillId="9" borderId="10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" fillId="0" borderId="46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2" fillId="2" borderId="28" xfId="0" applyFont="1" applyFill="1" applyBorder="1" applyAlignment="1">
      <alignment horizontal="left" wrapText="1"/>
    </xf>
    <xf numFmtId="0" fontId="2" fillId="2" borderId="44" xfId="0" applyFont="1" applyFill="1" applyBorder="1" applyAlignment="1">
      <alignment horizontal="left" wrapText="1"/>
    </xf>
    <xf numFmtId="0" fontId="2" fillId="0" borderId="28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30" fillId="7" borderId="49" xfId="0" applyFont="1" applyFill="1" applyBorder="1" applyAlignment="1">
      <alignment horizontal="left"/>
    </xf>
    <xf numFmtId="0" fontId="31" fillId="7" borderId="6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vertical="center"/>
    </xf>
    <xf numFmtId="4" fontId="3" fillId="0" borderId="48" xfId="0" applyNumberFormat="1" applyFont="1" applyBorder="1" applyAlignment="1">
      <alignment vertical="center"/>
    </xf>
    <xf numFmtId="0" fontId="2" fillId="0" borderId="50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/>
    <xf numFmtId="3" fontId="2" fillId="0" borderId="51" xfId="0" applyNumberFormat="1" applyFont="1" applyBorder="1"/>
    <xf numFmtId="3" fontId="3" fillId="0" borderId="6" xfId="0" applyNumberFormat="1" applyFont="1" applyBorder="1" applyAlignment="1">
      <alignment vertical="center"/>
    </xf>
    <xf numFmtId="3" fontId="3" fillId="0" borderId="48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31" fillId="10" borderId="2" xfId="0" applyFont="1" applyFill="1" applyBorder="1" applyAlignment="1">
      <alignment horizontal="center" vertical="center" wrapText="1"/>
    </xf>
    <xf numFmtId="0" fontId="31" fillId="10" borderId="3" xfId="0" applyFont="1" applyFill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center" vertical="center" wrapText="1"/>
    </xf>
    <xf numFmtId="0" fontId="32" fillId="10" borderId="2" xfId="0" applyFont="1" applyFill="1" applyBorder="1" applyAlignment="1">
      <alignment horizontal="center" vertical="center" wrapText="1"/>
    </xf>
    <xf numFmtId="0" fontId="33" fillId="10" borderId="2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</cellXfs>
  <cellStyles count="2">
    <cellStyle name="Normalno" xfId="0" builtinId="0"/>
    <cellStyle name="Obično_List5" xfId="1" xr:uid="{B3E46805-6CA6-4F9D-9882-B6331F954D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D6EBE6E-8F6F-48E5-8E5E-14450BF3C113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06F8484-FE7B-4C50-A676-4A97E1B11416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25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A30A4A8F-8922-47C7-8B90-625E1898FD66}"/>
            </a:ext>
          </a:extLst>
        </xdr:cNvPr>
        <xdr:cNvSpPr>
          <a:spLocks noChangeShapeType="1"/>
        </xdr:cNvSpPr>
      </xdr:nvSpPr>
      <xdr:spPr bwMode="auto">
        <a:xfrm>
          <a:off x="19050" y="5114925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0</xdr:col>
      <xdr:colOff>1057275</xdr:colOff>
      <xdr:row>27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D59A2799-2980-4ACA-B0B4-AE7FAE8950C3}"/>
            </a:ext>
          </a:extLst>
        </xdr:cNvPr>
        <xdr:cNvSpPr>
          <a:spLocks noChangeShapeType="1"/>
        </xdr:cNvSpPr>
      </xdr:nvSpPr>
      <xdr:spPr bwMode="auto">
        <a:xfrm>
          <a:off x="9525" y="5114925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38</xdr:row>
      <xdr:rowOff>19050</xdr:rowOff>
    </xdr:from>
    <xdr:to>
      <xdr:col>1</xdr:col>
      <xdr:colOff>0</xdr:colOff>
      <xdr:row>40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F9F0394E-440E-4279-BCDA-2916062946B7}"/>
            </a:ext>
          </a:extLst>
        </xdr:cNvPr>
        <xdr:cNvSpPr>
          <a:spLocks noChangeShapeType="1"/>
        </xdr:cNvSpPr>
      </xdr:nvSpPr>
      <xdr:spPr bwMode="auto">
        <a:xfrm>
          <a:off x="19050" y="843915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38</xdr:row>
      <xdr:rowOff>19050</xdr:rowOff>
    </xdr:from>
    <xdr:to>
      <xdr:col>0</xdr:col>
      <xdr:colOff>1057275</xdr:colOff>
      <xdr:row>40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F62C7B46-775C-42E4-8EDA-6FDCE12DF2CF}"/>
            </a:ext>
          </a:extLst>
        </xdr:cNvPr>
        <xdr:cNvSpPr>
          <a:spLocks noChangeShapeType="1"/>
        </xdr:cNvSpPr>
      </xdr:nvSpPr>
      <xdr:spPr bwMode="auto">
        <a:xfrm>
          <a:off x="9525" y="843915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89594-432E-432C-8BDF-3144CFD92825}">
  <dimension ref="A1:L43"/>
  <sheetViews>
    <sheetView workbookViewId="0">
      <selection activeCell="L24" sqref="L24"/>
    </sheetView>
  </sheetViews>
  <sheetFormatPr defaultColWidth="11.42578125" defaultRowHeight="12.75" x14ac:dyDescent="0.2"/>
  <cols>
    <col min="1" max="2" width="4.28515625" style="173" customWidth="1"/>
    <col min="3" max="3" width="5.5703125" style="173" customWidth="1"/>
    <col min="4" max="4" width="5.28515625" style="10" customWidth="1"/>
    <col min="5" max="5" width="44.7109375" style="173" customWidth="1"/>
    <col min="6" max="6" width="15.85546875" style="173" bestFit="1" customWidth="1"/>
    <col min="7" max="7" width="15.85546875" style="173" customWidth="1"/>
    <col min="8" max="8" width="17.28515625" style="173" customWidth="1"/>
    <col min="9" max="9" width="16.7109375" style="173" customWidth="1"/>
    <col min="10" max="10" width="11.42578125" style="173"/>
    <col min="11" max="11" width="16.28515625" style="173" bestFit="1" customWidth="1"/>
    <col min="12" max="12" width="21.7109375" style="173" bestFit="1" customWidth="1"/>
    <col min="13" max="257" width="11.42578125" style="173"/>
    <col min="258" max="259" width="4.28515625" style="173" customWidth="1"/>
    <col min="260" max="260" width="5.5703125" style="173" customWidth="1"/>
    <col min="261" max="261" width="5.28515625" style="173" customWidth="1"/>
    <col min="262" max="262" width="44.7109375" style="173" customWidth="1"/>
    <col min="263" max="263" width="15.85546875" style="173" bestFit="1" customWidth="1"/>
    <col min="264" max="264" width="17.28515625" style="173" customWidth="1"/>
    <col min="265" max="265" width="16.7109375" style="173" customWidth="1"/>
    <col min="266" max="266" width="11.42578125" style="173"/>
    <col min="267" max="267" width="16.28515625" style="173" bestFit="1" customWidth="1"/>
    <col min="268" max="268" width="21.7109375" style="173" bestFit="1" customWidth="1"/>
    <col min="269" max="513" width="11.42578125" style="173"/>
    <col min="514" max="515" width="4.28515625" style="173" customWidth="1"/>
    <col min="516" max="516" width="5.5703125" style="173" customWidth="1"/>
    <col min="517" max="517" width="5.28515625" style="173" customWidth="1"/>
    <col min="518" max="518" width="44.7109375" style="173" customWidth="1"/>
    <col min="519" max="519" width="15.85546875" style="173" bestFit="1" customWidth="1"/>
    <col min="520" max="520" width="17.28515625" style="173" customWidth="1"/>
    <col min="521" max="521" width="16.7109375" style="173" customWidth="1"/>
    <col min="522" max="522" width="11.42578125" style="173"/>
    <col min="523" max="523" width="16.28515625" style="173" bestFit="1" customWidth="1"/>
    <col min="524" max="524" width="21.7109375" style="173" bestFit="1" customWidth="1"/>
    <col min="525" max="769" width="11.42578125" style="173"/>
    <col min="770" max="771" width="4.28515625" style="173" customWidth="1"/>
    <col min="772" max="772" width="5.5703125" style="173" customWidth="1"/>
    <col min="773" max="773" width="5.28515625" style="173" customWidth="1"/>
    <col min="774" max="774" width="44.7109375" style="173" customWidth="1"/>
    <col min="775" max="775" width="15.85546875" style="173" bestFit="1" customWidth="1"/>
    <col min="776" max="776" width="17.28515625" style="173" customWidth="1"/>
    <col min="777" max="777" width="16.7109375" style="173" customWidth="1"/>
    <col min="778" max="778" width="11.42578125" style="173"/>
    <col min="779" max="779" width="16.28515625" style="173" bestFit="1" customWidth="1"/>
    <col min="780" max="780" width="21.7109375" style="173" bestFit="1" customWidth="1"/>
    <col min="781" max="1025" width="11.42578125" style="173"/>
    <col min="1026" max="1027" width="4.28515625" style="173" customWidth="1"/>
    <col min="1028" max="1028" width="5.5703125" style="173" customWidth="1"/>
    <col min="1029" max="1029" width="5.28515625" style="173" customWidth="1"/>
    <col min="1030" max="1030" width="44.7109375" style="173" customWidth="1"/>
    <col min="1031" max="1031" width="15.85546875" style="173" bestFit="1" customWidth="1"/>
    <col min="1032" max="1032" width="17.28515625" style="173" customWidth="1"/>
    <col min="1033" max="1033" width="16.7109375" style="173" customWidth="1"/>
    <col min="1034" max="1034" width="11.42578125" style="173"/>
    <col min="1035" max="1035" width="16.28515625" style="173" bestFit="1" customWidth="1"/>
    <col min="1036" max="1036" width="21.7109375" style="173" bestFit="1" customWidth="1"/>
    <col min="1037" max="1281" width="11.42578125" style="173"/>
    <col min="1282" max="1283" width="4.28515625" style="173" customWidth="1"/>
    <col min="1284" max="1284" width="5.5703125" style="173" customWidth="1"/>
    <col min="1285" max="1285" width="5.28515625" style="173" customWidth="1"/>
    <col min="1286" max="1286" width="44.7109375" style="173" customWidth="1"/>
    <col min="1287" max="1287" width="15.85546875" style="173" bestFit="1" customWidth="1"/>
    <col min="1288" max="1288" width="17.28515625" style="173" customWidth="1"/>
    <col min="1289" max="1289" width="16.7109375" style="173" customWidth="1"/>
    <col min="1290" max="1290" width="11.42578125" style="173"/>
    <col min="1291" max="1291" width="16.28515625" style="173" bestFit="1" customWidth="1"/>
    <col min="1292" max="1292" width="21.7109375" style="173" bestFit="1" customWidth="1"/>
    <col min="1293" max="1537" width="11.42578125" style="173"/>
    <col min="1538" max="1539" width="4.28515625" style="173" customWidth="1"/>
    <col min="1540" max="1540" width="5.5703125" style="173" customWidth="1"/>
    <col min="1541" max="1541" width="5.28515625" style="173" customWidth="1"/>
    <col min="1542" max="1542" width="44.7109375" style="173" customWidth="1"/>
    <col min="1543" max="1543" width="15.85546875" style="173" bestFit="1" customWidth="1"/>
    <col min="1544" max="1544" width="17.28515625" style="173" customWidth="1"/>
    <col min="1545" max="1545" width="16.7109375" style="173" customWidth="1"/>
    <col min="1546" max="1546" width="11.42578125" style="173"/>
    <col min="1547" max="1547" width="16.28515625" style="173" bestFit="1" customWidth="1"/>
    <col min="1548" max="1548" width="21.7109375" style="173" bestFit="1" customWidth="1"/>
    <col min="1549" max="1793" width="11.42578125" style="173"/>
    <col min="1794" max="1795" width="4.28515625" style="173" customWidth="1"/>
    <col min="1796" max="1796" width="5.5703125" style="173" customWidth="1"/>
    <col min="1797" max="1797" width="5.28515625" style="173" customWidth="1"/>
    <col min="1798" max="1798" width="44.7109375" style="173" customWidth="1"/>
    <col min="1799" max="1799" width="15.85546875" style="173" bestFit="1" customWidth="1"/>
    <col min="1800" max="1800" width="17.28515625" style="173" customWidth="1"/>
    <col min="1801" max="1801" width="16.7109375" style="173" customWidth="1"/>
    <col min="1802" max="1802" width="11.42578125" style="173"/>
    <col min="1803" max="1803" width="16.28515625" style="173" bestFit="1" customWidth="1"/>
    <col min="1804" max="1804" width="21.7109375" style="173" bestFit="1" customWidth="1"/>
    <col min="1805" max="2049" width="11.42578125" style="173"/>
    <col min="2050" max="2051" width="4.28515625" style="173" customWidth="1"/>
    <col min="2052" max="2052" width="5.5703125" style="173" customWidth="1"/>
    <col min="2053" max="2053" width="5.28515625" style="173" customWidth="1"/>
    <col min="2054" max="2054" width="44.7109375" style="173" customWidth="1"/>
    <col min="2055" max="2055" width="15.85546875" style="173" bestFit="1" customWidth="1"/>
    <col min="2056" max="2056" width="17.28515625" style="173" customWidth="1"/>
    <col min="2057" max="2057" width="16.7109375" style="173" customWidth="1"/>
    <col min="2058" max="2058" width="11.42578125" style="173"/>
    <col min="2059" max="2059" width="16.28515625" style="173" bestFit="1" customWidth="1"/>
    <col min="2060" max="2060" width="21.7109375" style="173" bestFit="1" customWidth="1"/>
    <col min="2061" max="2305" width="11.42578125" style="173"/>
    <col min="2306" max="2307" width="4.28515625" style="173" customWidth="1"/>
    <col min="2308" max="2308" width="5.5703125" style="173" customWidth="1"/>
    <col min="2309" max="2309" width="5.28515625" style="173" customWidth="1"/>
    <col min="2310" max="2310" width="44.7109375" style="173" customWidth="1"/>
    <col min="2311" max="2311" width="15.85546875" style="173" bestFit="1" customWidth="1"/>
    <col min="2312" max="2312" width="17.28515625" style="173" customWidth="1"/>
    <col min="2313" max="2313" width="16.7109375" style="173" customWidth="1"/>
    <col min="2314" max="2314" width="11.42578125" style="173"/>
    <col min="2315" max="2315" width="16.28515625" style="173" bestFit="1" customWidth="1"/>
    <col min="2316" max="2316" width="21.7109375" style="173" bestFit="1" customWidth="1"/>
    <col min="2317" max="2561" width="11.42578125" style="173"/>
    <col min="2562" max="2563" width="4.28515625" style="173" customWidth="1"/>
    <col min="2564" max="2564" width="5.5703125" style="173" customWidth="1"/>
    <col min="2565" max="2565" width="5.28515625" style="173" customWidth="1"/>
    <col min="2566" max="2566" width="44.7109375" style="173" customWidth="1"/>
    <col min="2567" max="2567" width="15.85546875" style="173" bestFit="1" customWidth="1"/>
    <col min="2568" max="2568" width="17.28515625" style="173" customWidth="1"/>
    <col min="2569" max="2569" width="16.7109375" style="173" customWidth="1"/>
    <col min="2570" max="2570" width="11.42578125" style="173"/>
    <col min="2571" max="2571" width="16.28515625" style="173" bestFit="1" customWidth="1"/>
    <col min="2572" max="2572" width="21.7109375" style="173" bestFit="1" customWidth="1"/>
    <col min="2573" max="2817" width="11.42578125" style="173"/>
    <col min="2818" max="2819" width="4.28515625" style="173" customWidth="1"/>
    <col min="2820" max="2820" width="5.5703125" style="173" customWidth="1"/>
    <col min="2821" max="2821" width="5.28515625" style="173" customWidth="1"/>
    <col min="2822" max="2822" width="44.7109375" style="173" customWidth="1"/>
    <col min="2823" max="2823" width="15.85546875" style="173" bestFit="1" customWidth="1"/>
    <col min="2824" max="2824" width="17.28515625" style="173" customWidth="1"/>
    <col min="2825" max="2825" width="16.7109375" style="173" customWidth="1"/>
    <col min="2826" max="2826" width="11.42578125" style="173"/>
    <col min="2827" max="2827" width="16.28515625" style="173" bestFit="1" customWidth="1"/>
    <col min="2828" max="2828" width="21.7109375" style="173" bestFit="1" customWidth="1"/>
    <col min="2829" max="3073" width="11.42578125" style="173"/>
    <col min="3074" max="3075" width="4.28515625" style="173" customWidth="1"/>
    <col min="3076" max="3076" width="5.5703125" style="173" customWidth="1"/>
    <col min="3077" max="3077" width="5.28515625" style="173" customWidth="1"/>
    <col min="3078" max="3078" width="44.7109375" style="173" customWidth="1"/>
    <col min="3079" max="3079" width="15.85546875" style="173" bestFit="1" customWidth="1"/>
    <col min="3080" max="3080" width="17.28515625" style="173" customWidth="1"/>
    <col min="3081" max="3081" width="16.7109375" style="173" customWidth="1"/>
    <col min="3082" max="3082" width="11.42578125" style="173"/>
    <col min="3083" max="3083" width="16.28515625" style="173" bestFit="1" customWidth="1"/>
    <col min="3084" max="3084" width="21.7109375" style="173" bestFit="1" customWidth="1"/>
    <col min="3085" max="3329" width="11.42578125" style="173"/>
    <col min="3330" max="3331" width="4.28515625" style="173" customWidth="1"/>
    <col min="3332" max="3332" width="5.5703125" style="173" customWidth="1"/>
    <col min="3333" max="3333" width="5.28515625" style="173" customWidth="1"/>
    <col min="3334" max="3334" width="44.7109375" style="173" customWidth="1"/>
    <col min="3335" max="3335" width="15.85546875" style="173" bestFit="1" customWidth="1"/>
    <col min="3336" max="3336" width="17.28515625" style="173" customWidth="1"/>
    <col min="3337" max="3337" width="16.7109375" style="173" customWidth="1"/>
    <col min="3338" max="3338" width="11.42578125" style="173"/>
    <col min="3339" max="3339" width="16.28515625" style="173" bestFit="1" customWidth="1"/>
    <col min="3340" max="3340" width="21.7109375" style="173" bestFit="1" customWidth="1"/>
    <col min="3341" max="3585" width="11.42578125" style="173"/>
    <col min="3586" max="3587" width="4.28515625" style="173" customWidth="1"/>
    <col min="3588" max="3588" width="5.5703125" style="173" customWidth="1"/>
    <col min="3589" max="3589" width="5.28515625" style="173" customWidth="1"/>
    <col min="3590" max="3590" width="44.7109375" style="173" customWidth="1"/>
    <col min="3591" max="3591" width="15.85546875" style="173" bestFit="1" customWidth="1"/>
    <col min="3592" max="3592" width="17.28515625" style="173" customWidth="1"/>
    <col min="3593" max="3593" width="16.7109375" style="173" customWidth="1"/>
    <col min="3594" max="3594" width="11.42578125" style="173"/>
    <col min="3595" max="3595" width="16.28515625" style="173" bestFit="1" customWidth="1"/>
    <col min="3596" max="3596" width="21.7109375" style="173" bestFit="1" customWidth="1"/>
    <col min="3597" max="3841" width="11.42578125" style="173"/>
    <col min="3842" max="3843" width="4.28515625" style="173" customWidth="1"/>
    <col min="3844" max="3844" width="5.5703125" style="173" customWidth="1"/>
    <col min="3845" max="3845" width="5.28515625" style="173" customWidth="1"/>
    <col min="3846" max="3846" width="44.7109375" style="173" customWidth="1"/>
    <col min="3847" max="3847" width="15.85546875" style="173" bestFit="1" customWidth="1"/>
    <col min="3848" max="3848" width="17.28515625" style="173" customWidth="1"/>
    <col min="3849" max="3849" width="16.7109375" style="173" customWidth="1"/>
    <col min="3850" max="3850" width="11.42578125" style="173"/>
    <col min="3851" max="3851" width="16.28515625" style="173" bestFit="1" customWidth="1"/>
    <col min="3852" max="3852" width="21.7109375" style="173" bestFit="1" customWidth="1"/>
    <col min="3853" max="4097" width="11.42578125" style="173"/>
    <col min="4098" max="4099" width="4.28515625" style="173" customWidth="1"/>
    <col min="4100" max="4100" width="5.5703125" style="173" customWidth="1"/>
    <col min="4101" max="4101" width="5.28515625" style="173" customWidth="1"/>
    <col min="4102" max="4102" width="44.7109375" style="173" customWidth="1"/>
    <col min="4103" max="4103" width="15.85546875" style="173" bestFit="1" customWidth="1"/>
    <col min="4104" max="4104" width="17.28515625" style="173" customWidth="1"/>
    <col min="4105" max="4105" width="16.7109375" style="173" customWidth="1"/>
    <col min="4106" max="4106" width="11.42578125" style="173"/>
    <col min="4107" max="4107" width="16.28515625" style="173" bestFit="1" customWidth="1"/>
    <col min="4108" max="4108" width="21.7109375" style="173" bestFit="1" customWidth="1"/>
    <col min="4109" max="4353" width="11.42578125" style="173"/>
    <col min="4354" max="4355" width="4.28515625" style="173" customWidth="1"/>
    <col min="4356" max="4356" width="5.5703125" style="173" customWidth="1"/>
    <col min="4357" max="4357" width="5.28515625" style="173" customWidth="1"/>
    <col min="4358" max="4358" width="44.7109375" style="173" customWidth="1"/>
    <col min="4359" max="4359" width="15.85546875" style="173" bestFit="1" customWidth="1"/>
    <col min="4360" max="4360" width="17.28515625" style="173" customWidth="1"/>
    <col min="4361" max="4361" width="16.7109375" style="173" customWidth="1"/>
    <col min="4362" max="4362" width="11.42578125" style="173"/>
    <col min="4363" max="4363" width="16.28515625" style="173" bestFit="1" customWidth="1"/>
    <col min="4364" max="4364" width="21.7109375" style="173" bestFit="1" customWidth="1"/>
    <col min="4365" max="4609" width="11.42578125" style="173"/>
    <col min="4610" max="4611" width="4.28515625" style="173" customWidth="1"/>
    <col min="4612" max="4612" width="5.5703125" style="173" customWidth="1"/>
    <col min="4613" max="4613" width="5.28515625" style="173" customWidth="1"/>
    <col min="4614" max="4614" width="44.7109375" style="173" customWidth="1"/>
    <col min="4615" max="4615" width="15.85546875" style="173" bestFit="1" customWidth="1"/>
    <col min="4616" max="4616" width="17.28515625" style="173" customWidth="1"/>
    <col min="4617" max="4617" width="16.7109375" style="173" customWidth="1"/>
    <col min="4618" max="4618" width="11.42578125" style="173"/>
    <col min="4619" max="4619" width="16.28515625" style="173" bestFit="1" customWidth="1"/>
    <col min="4620" max="4620" width="21.7109375" style="173" bestFit="1" customWidth="1"/>
    <col min="4621" max="4865" width="11.42578125" style="173"/>
    <col min="4866" max="4867" width="4.28515625" style="173" customWidth="1"/>
    <col min="4868" max="4868" width="5.5703125" style="173" customWidth="1"/>
    <col min="4869" max="4869" width="5.28515625" style="173" customWidth="1"/>
    <col min="4870" max="4870" width="44.7109375" style="173" customWidth="1"/>
    <col min="4871" max="4871" width="15.85546875" style="173" bestFit="1" customWidth="1"/>
    <col min="4872" max="4872" width="17.28515625" style="173" customWidth="1"/>
    <col min="4873" max="4873" width="16.7109375" style="173" customWidth="1"/>
    <col min="4874" max="4874" width="11.42578125" style="173"/>
    <col min="4875" max="4875" width="16.28515625" style="173" bestFit="1" customWidth="1"/>
    <col min="4876" max="4876" width="21.7109375" style="173" bestFit="1" customWidth="1"/>
    <col min="4877" max="5121" width="11.42578125" style="173"/>
    <col min="5122" max="5123" width="4.28515625" style="173" customWidth="1"/>
    <col min="5124" max="5124" width="5.5703125" style="173" customWidth="1"/>
    <col min="5125" max="5125" width="5.28515625" style="173" customWidth="1"/>
    <col min="5126" max="5126" width="44.7109375" style="173" customWidth="1"/>
    <col min="5127" max="5127" width="15.85546875" style="173" bestFit="1" customWidth="1"/>
    <col min="5128" max="5128" width="17.28515625" style="173" customWidth="1"/>
    <col min="5129" max="5129" width="16.7109375" style="173" customWidth="1"/>
    <col min="5130" max="5130" width="11.42578125" style="173"/>
    <col min="5131" max="5131" width="16.28515625" style="173" bestFit="1" customWidth="1"/>
    <col min="5132" max="5132" width="21.7109375" style="173" bestFit="1" customWidth="1"/>
    <col min="5133" max="5377" width="11.42578125" style="173"/>
    <col min="5378" max="5379" width="4.28515625" style="173" customWidth="1"/>
    <col min="5380" max="5380" width="5.5703125" style="173" customWidth="1"/>
    <col min="5381" max="5381" width="5.28515625" style="173" customWidth="1"/>
    <col min="5382" max="5382" width="44.7109375" style="173" customWidth="1"/>
    <col min="5383" max="5383" width="15.85546875" style="173" bestFit="1" customWidth="1"/>
    <col min="5384" max="5384" width="17.28515625" style="173" customWidth="1"/>
    <col min="5385" max="5385" width="16.7109375" style="173" customWidth="1"/>
    <col min="5386" max="5386" width="11.42578125" style="173"/>
    <col min="5387" max="5387" width="16.28515625" style="173" bestFit="1" customWidth="1"/>
    <col min="5388" max="5388" width="21.7109375" style="173" bestFit="1" customWidth="1"/>
    <col min="5389" max="5633" width="11.42578125" style="173"/>
    <col min="5634" max="5635" width="4.28515625" style="173" customWidth="1"/>
    <col min="5636" max="5636" width="5.5703125" style="173" customWidth="1"/>
    <col min="5637" max="5637" width="5.28515625" style="173" customWidth="1"/>
    <col min="5638" max="5638" width="44.7109375" style="173" customWidth="1"/>
    <col min="5639" max="5639" width="15.85546875" style="173" bestFit="1" customWidth="1"/>
    <col min="5640" max="5640" width="17.28515625" style="173" customWidth="1"/>
    <col min="5641" max="5641" width="16.7109375" style="173" customWidth="1"/>
    <col min="5642" max="5642" width="11.42578125" style="173"/>
    <col min="5643" max="5643" width="16.28515625" style="173" bestFit="1" customWidth="1"/>
    <col min="5644" max="5644" width="21.7109375" style="173" bestFit="1" customWidth="1"/>
    <col min="5645" max="5889" width="11.42578125" style="173"/>
    <col min="5890" max="5891" width="4.28515625" style="173" customWidth="1"/>
    <col min="5892" max="5892" width="5.5703125" style="173" customWidth="1"/>
    <col min="5893" max="5893" width="5.28515625" style="173" customWidth="1"/>
    <col min="5894" max="5894" width="44.7109375" style="173" customWidth="1"/>
    <col min="5895" max="5895" width="15.85546875" style="173" bestFit="1" customWidth="1"/>
    <col min="5896" max="5896" width="17.28515625" style="173" customWidth="1"/>
    <col min="5897" max="5897" width="16.7109375" style="173" customWidth="1"/>
    <col min="5898" max="5898" width="11.42578125" style="173"/>
    <col min="5899" max="5899" width="16.28515625" style="173" bestFit="1" customWidth="1"/>
    <col min="5900" max="5900" width="21.7109375" style="173" bestFit="1" customWidth="1"/>
    <col min="5901" max="6145" width="11.42578125" style="173"/>
    <col min="6146" max="6147" width="4.28515625" style="173" customWidth="1"/>
    <col min="6148" max="6148" width="5.5703125" style="173" customWidth="1"/>
    <col min="6149" max="6149" width="5.28515625" style="173" customWidth="1"/>
    <col min="6150" max="6150" width="44.7109375" style="173" customWidth="1"/>
    <col min="6151" max="6151" width="15.85546875" style="173" bestFit="1" customWidth="1"/>
    <col min="6152" max="6152" width="17.28515625" style="173" customWidth="1"/>
    <col min="6153" max="6153" width="16.7109375" style="173" customWidth="1"/>
    <col min="6154" max="6154" width="11.42578125" style="173"/>
    <col min="6155" max="6155" width="16.28515625" style="173" bestFit="1" customWidth="1"/>
    <col min="6156" max="6156" width="21.7109375" style="173" bestFit="1" customWidth="1"/>
    <col min="6157" max="6401" width="11.42578125" style="173"/>
    <col min="6402" max="6403" width="4.28515625" style="173" customWidth="1"/>
    <col min="6404" max="6404" width="5.5703125" style="173" customWidth="1"/>
    <col min="6405" max="6405" width="5.28515625" style="173" customWidth="1"/>
    <col min="6406" max="6406" width="44.7109375" style="173" customWidth="1"/>
    <col min="6407" max="6407" width="15.85546875" style="173" bestFit="1" customWidth="1"/>
    <col min="6408" max="6408" width="17.28515625" style="173" customWidth="1"/>
    <col min="6409" max="6409" width="16.7109375" style="173" customWidth="1"/>
    <col min="6410" max="6410" width="11.42578125" style="173"/>
    <col min="6411" max="6411" width="16.28515625" style="173" bestFit="1" customWidth="1"/>
    <col min="6412" max="6412" width="21.7109375" style="173" bestFit="1" customWidth="1"/>
    <col min="6413" max="6657" width="11.42578125" style="173"/>
    <col min="6658" max="6659" width="4.28515625" style="173" customWidth="1"/>
    <col min="6660" max="6660" width="5.5703125" style="173" customWidth="1"/>
    <col min="6661" max="6661" width="5.28515625" style="173" customWidth="1"/>
    <col min="6662" max="6662" width="44.7109375" style="173" customWidth="1"/>
    <col min="6663" max="6663" width="15.85546875" style="173" bestFit="1" customWidth="1"/>
    <col min="6664" max="6664" width="17.28515625" style="173" customWidth="1"/>
    <col min="6665" max="6665" width="16.7109375" style="173" customWidth="1"/>
    <col min="6666" max="6666" width="11.42578125" style="173"/>
    <col min="6667" max="6667" width="16.28515625" style="173" bestFit="1" customWidth="1"/>
    <col min="6668" max="6668" width="21.7109375" style="173" bestFit="1" customWidth="1"/>
    <col min="6669" max="6913" width="11.42578125" style="173"/>
    <col min="6914" max="6915" width="4.28515625" style="173" customWidth="1"/>
    <col min="6916" max="6916" width="5.5703125" style="173" customWidth="1"/>
    <col min="6917" max="6917" width="5.28515625" style="173" customWidth="1"/>
    <col min="6918" max="6918" width="44.7109375" style="173" customWidth="1"/>
    <col min="6919" max="6919" width="15.85546875" style="173" bestFit="1" customWidth="1"/>
    <col min="6920" max="6920" width="17.28515625" style="173" customWidth="1"/>
    <col min="6921" max="6921" width="16.7109375" style="173" customWidth="1"/>
    <col min="6922" max="6922" width="11.42578125" style="173"/>
    <col min="6923" max="6923" width="16.28515625" style="173" bestFit="1" customWidth="1"/>
    <col min="6924" max="6924" width="21.7109375" style="173" bestFit="1" customWidth="1"/>
    <col min="6925" max="7169" width="11.42578125" style="173"/>
    <col min="7170" max="7171" width="4.28515625" style="173" customWidth="1"/>
    <col min="7172" max="7172" width="5.5703125" style="173" customWidth="1"/>
    <col min="7173" max="7173" width="5.28515625" style="173" customWidth="1"/>
    <col min="7174" max="7174" width="44.7109375" style="173" customWidth="1"/>
    <col min="7175" max="7175" width="15.85546875" style="173" bestFit="1" customWidth="1"/>
    <col min="7176" max="7176" width="17.28515625" style="173" customWidth="1"/>
    <col min="7177" max="7177" width="16.7109375" style="173" customWidth="1"/>
    <col min="7178" max="7178" width="11.42578125" style="173"/>
    <col min="7179" max="7179" width="16.28515625" style="173" bestFit="1" customWidth="1"/>
    <col min="7180" max="7180" width="21.7109375" style="173" bestFit="1" customWidth="1"/>
    <col min="7181" max="7425" width="11.42578125" style="173"/>
    <col min="7426" max="7427" width="4.28515625" style="173" customWidth="1"/>
    <col min="7428" max="7428" width="5.5703125" style="173" customWidth="1"/>
    <col min="7429" max="7429" width="5.28515625" style="173" customWidth="1"/>
    <col min="7430" max="7430" width="44.7109375" style="173" customWidth="1"/>
    <col min="7431" max="7431" width="15.85546875" style="173" bestFit="1" customWidth="1"/>
    <col min="7432" max="7432" width="17.28515625" style="173" customWidth="1"/>
    <col min="7433" max="7433" width="16.7109375" style="173" customWidth="1"/>
    <col min="7434" max="7434" width="11.42578125" style="173"/>
    <col min="7435" max="7435" width="16.28515625" style="173" bestFit="1" customWidth="1"/>
    <col min="7436" max="7436" width="21.7109375" style="173" bestFit="1" customWidth="1"/>
    <col min="7437" max="7681" width="11.42578125" style="173"/>
    <col min="7682" max="7683" width="4.28515625" style="173" customWidth="1"/>
    <col min="7684" max="7684" width="5.5703125" style="173" customWidth="1"/>
    <col min="7685" max="7685" width="5.28515625" style="173" customWidth="1"/>
    <col min="7686" max="7686" width="44.7109375" style="173" customWidth="1"/>
    <col min="7687" max="7687" width="15.85546875" style="173" bestFit="1" customWidth="1"/>
    <col min="7688" max="7688" width="17.28515625" style="173" customWidth="1"/>
    <col min="7689" max="7689" width="16.7109375" style="173" customWidth="1"/>
    <col min="7690" max="7690" width="11.42578125" style="173"/>
    <col min="7691" max="7691" width="16.28515625" style="173" bestFit="1" customWidth="1"/>
    <col min="7692" max="7692" width="21.7109375" style="173" bestFit="1" customWidth="1"/>
    <col min="7693" max="7937" width="11.42578125" style="173"/>
    <col min="7938" max="7939" width="4.28515625" style="173" customWidth="1"/>
    <col min="7940" max="7940" width="5.5703125" style="173" customWidth="1"/>
    <col min="7941" max="7941" width="5.28515625" style="173" customWidth="1"/>
    <col min="7942" max="7942" width="44.7109375" style="173" customWidth="1"/>
    <col min="7943" max="7943" width="15.85546875" style="173" bestFit="1" customWidth="1"/>
    <col min="7944" max="7944" width="17.28515625" style="173" customWidth="1"/>
    <col min="7945" max="7945" width="16.7109375" style="173" customWidth="1"/>
    <col min="7946" max="7946" width="11.42578125" style="173"/>
    <col min="7947" max="7947" width="16.28515625" style="173" bestFit="1" customWidth="1"/>
    <col min="7948" max="7948" width="21.7109375" style="173" bestFit="1" customWidth="1"/>
    <col min="7949" max="8193" width="11.42578125" style="173"/>
    <col min="8194" max="8195" width="4.28515625" style="173" customWidth="1"/>
    <col min="8196" max="8196" width="5.5703125" style="173" customWidth="1"/>
    <col min="8197" max="8197" width="5.28515625" style="173" customWidth="1"/>
    <col min="8198" max="8198" width="44.7109375" style="173" customWidth="1"/>
    <col min="8199" max="8199" width="15.85546875" style="173" bestFit="1" customWidth="1"/>
    <col min="8200" max="8200" width="17.28515625" style="173" customWidth="1"/>
    <col min="8201" max="8201" width="16.7109375" style="173" customWidth="1"/>
    <col min="8202" max="8202" width="11.42578125" style="173"/>
    <col min="8203" max="8203" width="16.28515625" style="173" bestFit="1" customWidth="1"/>
    <col min="8204" max="8204" width="21.7109375" style="173" bestFit="1" customWidth="1"/>
    <col min="8205" max="8449" width="11.42578125" style="173"/>
    <col min="8450" max="8451" width="4.28515625" style="173" customWidth="1"/>
    <col min="8452" max="8452" width="5.5703125" style="173" customWidth="1"/>
    <col min="8453" max="8453" width="5.28515625" style="173" customWidth="1"/>
    <col min="8454" max="8454" width="44.7109375" style="173" customWidth="1"/>
    <col min="8455" max="8455" width="15.85546875" style="173" bestFit="1" customWidth="1"/>
    <col min="8456" max="8456" width="17.28515625" style="173" customWidth="1"/>
    <col min="8457" max="8457" width="16.7109375" style="173" customWidth="1"/>
    <col min="8458" max="8458" width="11.42578125" style="173"/>
    <col min="8459" max="8459" width="16.28515625" style="173" bestFit="1" customWidth="1"/>
    <col min="8460" max="8460" width="21.7109375" style="173" bestFit="1" customWidth="1"/>
    <col min="8461" max="8705" width="11.42578125" style="173"/>
    <col min="8706" max="8707" width="4.28515625" style="173" customWidth="1"/>
    <col min="8708" max="8708" width="5.5703125" style="173" customWidth="1"/>
    <col min="8709" max="8709" width="5.28515625" style="173" customWidth="1"/>
    <col min="8710" max="8710" width="44.7109375" style="173" customWidth="1"/>
    <col min="8711" max="8711" width="15.85546875" style="173" bestFit="1" customWidth="1"/>
    <col min="8712" max="8712" width="17.28515625" style="173" customWidth="1"/>
    <col min="8713" max="8713" width="16.7109375" style="173" customWidth="1"/>
    <col min="8714" max="8714" width="11.42578125" style="173"/>
    <col min="8715" max="8715" width="16.28515625" style="173" bestFit="1" customWidth="1"/>
    <col min="8716" max="8716" width="21.7109375" style="173" bestFit="1" customWidth="1"/>
    <col min="8717" max="8961" width="11.42578125" style="173"/>
    <col min="8962" max="8963" width="4.28515625" style="173" customWidth="1"/>
    <col min="8964" max="8964" width="5.5703125" style="173" customWidth="1"/>
    <col min="8965" max="8965" width="5.28515625" style="173" customWidth="1"/>
    <col min="8966" max="8966" width="44.7109375" style="173" customWidth="1"/>
    <col min="8967" max="8967" width="15.85546875" style="173" bestFit="1" customWidth="1"/>
    <col min="8968" max="8968" width="17.28515625" style="173" customWidth="1"/>
    <col min="8969" max="8969" width="16.7109375" style="173" customWidth="1"/>
    <col min="8970" max="8970" width="11.42578125" style="173"/>
    <col min="8971" max="8971" width="16.28515625" style="173" bestFit="1" customWidth="1"/>
    <col min="8972" max="8972" width="21.7109375" style="173" bestFit="1" customWidth="1"/>
    <col min="8973" max="9217" width="11.42578125" style="173"/>
    <col min="9218" max="9219" width="4.28515625" style="173" customWidth="1"/>
    <col min="9220" max="9220" width="5.5703125" style="173" customWidth="1"/>
    <col min="9221" max="9221" width="5.28515625" style="173" customWidth="1"/>
    <col min="9222" max="9222" width="44.7109375" style="173" customWidth="1"/>
    <col min="9223" max="9223" width="15.85546875" style="173" bestFit="1" customWidth="1"/>
    <col min="9224" max="9224" width="17.28515625" style="173" customWidth="1"/>
    <col min="9225" max="9225" width="16.7109375" style="173" customWidth="1"/>
    <col min="9226" max="9226" width="11.42578125" style="173"/>
    <col min="9227" max="9227" width="16.28515625" style="173" bestFit="1" customWidth="1"/>
    <col min="9228" max="9228" width="21.7109375" style="173" bestFit="1" customWidth="1"/>
    <col min="9229" max="9473" width="11.42578125" style="173"/>
    <col min="9474" max="9475" width="4.28515625" style="173" customWidth="1"/>
    <col min="9476" max="9476" width="5.5703125" style="173" customWidth="1"/>
    <col min="9477" max="9477" width="5.28515625" style="173" customWidth="1"/>
    <col min="9478" max="9478" width="44.7109375" style="173" customWidth="1"/>
    <col min="9479" max="9479" width="15.85546875" style="173" bestFit="1" customWidth="1"/>
    <col min="9480" max="9480" width="17.28515625" style="173" customWidth="1"/>
    <col min="9481" max="9481" width="16.7109375" style="173" customWidth="1"/>
    <col min="9482" max="9482" width="11.42578125" style="173"/>
    <col min="9483" max="9483" width="16.28515625" style="173" bestFit="1" customWidth="1"/>
    <col min="9484" max="9484" width="21.7109375" style="173" bestFit="1" customWidth="1"/>
    <col min="9485" max="9729" width="11.42578125" style="173"/>
    <col min="9730" max="9731" width="4.28515625" style="173" customWidth="1"/>
    <col min="9732" max="9732" width="5.5703125" style="173" customWidth="1"/>
    <col min="9733" max="9733" width="5.28515625" style="173" customWidth="1"/>
    <col min="9734" max="9734" width="44.7109375" style="173" customWidth="1"/>
    <col min="9735" max="9735" width="15.85546875" style="173" bestFit="1" customWidth="1"/>
    <col min="9736" max="9736" width="17.28515625" style="173" customWidth="1"/>
    <col min="9737" max="9737" width="16.7109375" style="173" customWidth="1"/>
    <col min="9738" max="9738" width="11.42578125" style="173"/>
    <col min="9739" max="9739" width="16.28515625" style="173" bestFit="1" customWidth="1"/>
    <col min="9740" max="9740" width="21.7109375" style="173" bestFit="1" customWidth="1"/>
    <col min="9741" max="9985" width="11.42578125" style="173"/>
    <col min="9986" max="9987" width="4.28515625" style="173" customWidth="1"/>
    <col min="9988" max="9988" width="5.5703125" style="173" customWidth="1"/>
    <col min="9989" max="9989" width="5.28515625" style="173" customWidth="1"/>
    <col min="9990" max="9990" width="44.7109375" style="173" customWidth="1"/>
    <col min="9991" max="9991" width="15.85546875" style="173" bestFit="1" customWidth="1"/>
    <col min="9992" max="9992" width="17.28515625" style="173" customWidth="1"/>
    <col min="9993" max="9993" width="16.7109375" style="173" customWidth="1"/>
    <col min="9994" max="9994" width="11.42578125" style="173"/>
    <col min="9995" max="9995" width="16.28515625" style="173" bestFit="1" customWidth="1"/>
    <col min="9996" max="9996" width="21.7109375" style="173" bestFit="1" customWidth="1"/>
    <col min="9997" max="10241" width="11.42578125" style="173"/>
    <col min="10242" max="10243" width="4.28515625" style="173" customWidth="1"/>
    <col min="10244" max="10244" width="5.5703125" style="173" customWidth="1"/>
    <col min="10245" max="10245" width="5.28515625" style="173" customWidth="1"/>
    <col min="10246" max="10246" width="44.7109375" style="173" customWidth="1"/>
    <col min="10247" max="10247" width="15.85546875" style="173" bestFit="1" customWidth="1"/>
    <col min="10248" max="10248" width="17.28515625" style="173" customWidth="1"/>
    <col min="10249" max="10249" width="16.7109375" style="173" customWidth="1"/>
    <col min="10250" max="10250" width="11.42578125" style="173"/>
    <col min="10251" max="10251" width="16.28515625" style="173" bestFit="1" customWidth="1"/>
    <col min="10252" max="10252" width="21.7109375" style="173" bestFit="1" customWidth="1"/>
    <col min="10253" max="10497" width="11.42578125" style="173"/>
    <col min="10498" max="10499" width="4.28515625" style="173" customWidth="1"/>
    <col min="10500" max="10500" width="5.5703125" style="173" customWidth="1"/>
    <col min="10501" max="10501" width="5.28515625" style="173" customWidth="1"/>
    <col min="10502" max="10502" width="44.7109375" style="173" customWidth="1"/>
    <col min="10503" max="10503" width="15.85546875" style="173" bestFit="1" customWidth="1"/>
    <col min="10504" max="10504" width="17.28515625" style="173" customWidth="1"/>
    <col min="10505" max="10505" width="16.7109375" style="173" customWidth="1"/>
    <col min="10506" max="10506" width="11.42578125" style="173"/>
    <col min="10507" max="10507" width="16.28515625" style="173" bestFit="1" customWidth="1"/>
    <col min="10508" max="10508" width="21.7109375" style="173" bestFit="1" customWidth="1"/>
    <col min="10509" max="10753" width="11.42578125" style="173"/>
    <col min="10754" max="10755" width="4.28515625" style="173" customWidth="1"/>
    <col min="10756" max="10756" width="5.5703125" style="173" customWidth="1"/>
    <col min="10757" max="10757" width="5.28515625" style="173" customWidth="1"/>
    <col min="10758" max="10758" width="44.7109375" style="173" customWidth="1"/>
    <col min="10759" max="10759" width="15.85546875" style="173" bestFit="1" customWidth="1"/>
    <col min="10760" max="10760" width="17.28515625" style="173" customWidth="1"/>
    <col min="10761" max="10761" width="16.7109375" style="173" customWidth="1"/>
    <col min="10762" max="10762" width="11.42578125" style="173"/>
    <col min="10763" max="10763" width="16.28515625" style="173" bestFit="1" customWidth="1"/>
    <col min="10764" max="10764" width="21.7109375" style="173" bestFit="1" customWidth="1"/>
    <col min="10765" max="11009" width="11.42578125" style="173"/>
    <col min="11010" max="11011" width="4.28515625" style="173" customWidth="1"/>
    <col min="11012" max="11012" width="5.5703125" style="173" customWidth="1"/>
    <col min="11013" max="11013" width="5.28515625" style="173" customWidth="1"/>
    <col min="11014" max="11014" width="44.7109375" style="173" customWidth="1"/>
    <col min="11015" max="11015" width="15.85546875" style="173" bestFit="1" customWidth="1"/>
    <col min="11016" max="11016" width="17.28515625" style="173" customWidth="1"/>
    <col min="11017" max="11017" width="16.7109375" style="173" customWidth="1"/>
    <col min="11018" max="11018" width="11.42578125" style="173"/>
    <col min="11019" max="11019" width="16.28515625" style="173" bestFit="1" customWidth="1"/>
    <col min="11020" max="11020" width="21.7109375" style="173" bestFit="1" customWidth="1"/>
    <col min="11021" max="11265" width="11.42578125" style="173"/>
    <col min="11266" max="11267" width="4.28515625" style="173" customWidth="1"/>
    <col min="11268" max="11268" width="5.5703125" style="173" customWidth="1"/>
    <col min="11269" max="11269" width="5.28515625" style="173" customWidth="1"/>
    <col min="11270" max="11270" width="44.7109375" style="173" customWidth="1"/>
    <col min="11271" max="11271" width="15.85546875" style="173" bestFit="1" customWidth="1"/>
    <col min="11272" max="11272" width="17.28515625" style="173" customWidth="1"/>
    <col min="11273" max="11273" width="16.7109375" style="173" customWidth="1"/>
    <col min="11274" max="11274" width="11.42578125" style="173"/>
    <col min="11275" max="11275" width="16.28515625" style="173" bestFit="1" customWidth="1"/>
    <col min="11276" max="11276" width="21.7109375" style="173" bestFit="1" customWidth="1"/>
    <col min="11277" max="11521" width="11.42578125" style="173"/>
    <col min="11522" max="11523" width="4.28515625" style="173" customWidth="1"/>
    <col min="11524" max="11524" width="5.5703125" style="173" customWidth="1"/>
    <col min="11525" max="11525" width="5.28515625" style="173" customWidth="1"/>
    <col min="11526" max="11526" width="44.7109375" style="173" customWidth="1"/>
    <col min="11527" max="11527" width="15.85546875" style="173" bestFit="1" customWidth="1"/>
    <col min="11528" max="11528" width="17.28515625" style="173" customWidth="1"/>
    <col min="11529" max="11529" width="16.7109375" style="173" customWidth="1"/>
    <col min="11530" max="11530" width="11.42578125" style="173"/>
    <col min="11531" max="11531" width="16.28515625" style="173" bestFit="1" customWidth="1"/>
    <col min="11532" max="11532" width="21.7109375" style="173" bestFit="1" customWidth="1"/>
    <col min="11533" max="11777" width="11.42578125" style="173"/>
    <col min="11778" max="11779" width="4.28515625" style="173" customWidth="1"/>
    <col min="11780" max="11780" width="5.5703125" style="173" customWidth="1"/>
    <col min="11781" max="11781" width="5.28515625" style="173" customWidth="1"/>
    <col min="11782" max="11782" width="44.7109375" style="173" customWidth="1"/>
    <col min="11783" max="11783" width="15.85546875" style="173" bestFit="1" customWidth="1"/>
    <col min="11784" max="11784" width="17.28515625" style="173" customWidth="1"/>
    <col min="11785" max="11785" width="16.7109375" style="173" customWidth="1"/>
    <col min="11786" max="11786" width="11.42578125" style="173"/>
    <col min="11787" max="11787" width="16.28515625" style="173" bestFit="1" customWidth="1"/>
    <col min="11788" max="11788" width="21.7109375" style="173" bestFit="1" customWidth="1"/>
    <col min="11789" max="12033" width="11.42578125" style="173"/>
    <col min="12034" max="12035" width="4.28515625" style="173" customWidth="1"/>
    <col min="12036" max="12036" width="5.5703125" style="173" customWidth="1"/>
    <col min="12037" max="12037" width="5.28515625" style="173" customWidth="1"/>
    <col min="12038" max="12038" width="44.7109375" style="173" customWidth="1"/>
    <col min="12039" max="12039" width="15.85546875" style="173" bestFit="1" customWidth="1"/>
    <col min="12040" max="12040" width="17.28515625" style="173" customWidth="1"/>
    <col min="12041" max="12041" width="16.7109375" style="173" customWidth="1"/>
    <col min="12042" max="12042" width="11.42578125" style="173"/>
    <col min="12043" max="12043" width="16.28515625" style="173" bestFit="1" customWidth="1"/>
    <col min="12044" max="12044" width="21.7109375" style="173" bestFit="1" customWidth="1"/>
    <col min="12045" max="12289" width="11.42578125" style="173"/>
    <col min="12290" max="12291" width="4.28515625" style="173" customWidth="1"/>
    <col min="12292" max="12292" width="5.5703125" style="173" customWidth="1"/>
    <col min="12293" max="12293" width="5.28515625" style="173" customWidth="1"/>
    <col min="12294" max="12294" width="44.7109375" style="173" customWidth="1"/>
    <col min="12295" max="12295" width="15.85546875" style="173" bestFit="1" customWidth="1"/>
    <col min="12296" max="12296" width="17.28515625" style="173" customWidth="1"/>
    <col min="12297" max="12297" width="16.7109375" style="173" customWidth="1"/>
    <col min="12298" max="12298" width="11.42578125" style="173"/>
    <col min="12299" max="12299" width="16.28515625" style="173" bestFit="1" customWidth="1"/>
    <col min="12300" max="12300" width="21.7109375" style="173" bestFit="1" customWidth="1"/>
    <col min="12301" max="12545" width="11.42578125" style="173"/>
    <col min="12546" max="12547" width="4.28515625" style="173" customWidth="1"/>
    <col min="12548" max="12548" width="5.5703125" style="173" customWidth="1"/>
    <col min="12549" max="12549" width="5.28515625" style="173" customWidth="1"/>
    <col min="12550" max="12550" width="44.7109375" style="173" customWidth="1"/>
    <col min="12551" max="12551" width="15.85546875" style="173" bestFit="1" customWidth="1"/>
    <col min="12552" max="12552" width="17.28515625" style="173" customWidth="1"/>
    <col min="12553" max="12553" width="16.7109375" style="173" customWidth="1"/>
    <col min="12554" max="12554" width="11.42578125" style="173"/>
    <col min="12555" max="12555" width="16.28515625" style="173" bestFit="1" customWidth="1"/>
    <col min="12556" max="12556" width="21.7109375" style="173" bestFit="1" customWidth="1"/>
    <col min="12557" max="12801" width="11.42578125" style="173"/>
    <col min="12802" max="12803" width="4.28515625" style="173" customWidth="1"/>
    <col min="12804" max="12804" width="5.5703125" style="173" customWidth="1"/>
    <col min="12805" max="12805" width="5.28515625" style="173" customWidth="1"/>
    <col min="12806" max="12806" width="44.7109375" style="173" customWidth="1"/>
    <col min="12807" max="12807" width="15.85546875" style="173" bestFit="1" customWidth="1"/>
    <col min="12808" max="12808" width="17.28515625" style="173" customWidth="1"/>
    <col min="12809" max="12809" width="16.7109375" style="173" customWidth="1"/>
    <col min="12810" max="12810" width="11.42578125" style="173"/>
    <col min="12811" max="12811" width="16.28515625" style="173" bestFit="1" customWidth="1"/>
    <col min="12812" max="12812" width="21.7109375" style="173" bestFit="1" customWidth="1"/>
    <col min="12813" max="13057" width="11.42578125" style="173"/>
    <col min="13058" max="13059" width="4.28515625" style="173" customWidth="1"/>
    <col min="13060" max="13060" width="5.5703125" style="173" customWidth="1"/>
    <col min="13061" max="13061" width="5.28515625" style="173" customWidth="1"/>
    <col min="13062" max="13062" width="44.7109375" style="173" customWidth="1"/>
    <col min="13063" max="13063" width="15.85546875" style="173" bestFit="1" customWidth="1"/>
    <col min="13064" max="13064" width="17.28515625" style="173" customWidth="1"/>
    <col min="13065" max="13065" width="16.7109375" style="173" customWidth="1"/>
    <col min="13066" max="13066" width="11.42578125" style="173"/>
    <col min="13067" max="13067" width="16.28515625" style="173" bestFit="1" customWidth="1"/>
    <col min="13068" max="13068" width="21.7109375" style="173" bestFit="1" customWidth="1"/>
    <col min="13069" max="13313" width="11.42578125" style="173"/>
    <col min="13314" max="13315" width="4.28515625" style="173" customWidth="1"/>
    <col min="13316" max="13316" width="5.5703125" style="173" customWidth="1"/>
    <col min="13317" max="13317" width="5.28515625" style="173" customWidth="1"/>
    <col min="13318" max="13318" width="44.7109375" style="173" customWidth="1"/>
    <col min="13319" max="13319" width="15.85546875" style="173" bestFit="1" customWidth="1"/>
    <col min="13320" max="13320" width="17.28515625" style="173" customWidth="1"/>
    <col min="13321" max="13321" width="16.7109375" style="173" customWidth="1"/>
    <col min="13322" max="13322" width="11.42578125" style="173"/>
    <col min="13323" max="13323" width="16.28515625" style="173" bestFit="1" customWidth="1"/>
    <col min="13324" max="13324" width="21.7109375" style="173" bestFit="1" customWidth="1"/>
    <col min="13325" max="13569" width="11.42578125" style="173"/>
    <col min="13570" max="13571" width="4.28515625" style="173" customWidth="1"/>
    <col min="13572" max="13572" width="5.5703125" style="173" customWidth="1"/>
    <col min="13573" max="13573" width="5.28515625" style="173" customWidth="1"/>
    <col min="13574" max="13574" width="44.7109375" style="173" customWidth="1"/>
    <col min="13575" max="13575" width="15.85546875" style="173" bestFit="1" customWidth="1"/>
    <col min="13576" max="13576" width="17.28515625" style="173" customWidth="1"/>
    <col min="13577" max="13577" width="16.7109375" style="173" customWidth="1"/>
    <col min="13578" max="13578" width="11.42578125" style="173"/>
    <col min="13579" max="13579" width="16.28515625" style="173" bestFit="1" customWidth="1"/>
    <col min="13580" max="13580" width="21.7109375" style="173" bestFit="1" customWidth="1"/>
    <col min="13581" max="13825" width="11.42578125" style="173"/>
    <col min="13826" max="13827" width="4.28515625" style="173" customWidth="1"/>
    <col min="13828" max="13828" width="5.5703125" style="173" customWidth="1"/>
    <col min="13829" max="13829" width="5.28515625" style="173" customWidth="1"/>
    <col min="13830" max="13830" width="44.7109375" style="173" customWidth="1"/>
    <col min="13831" max="13831" width="15.85546875" style="173" bestFit="1" customWidth="1"/>
    <col min="13832" max="13832" width="17.28515625" style="173" customWidth="1"/>
    <col min="13833" max="13833" width="16.7109375" style="173" customWidth="1"/>
    <col min="13834" max="13834" width="11.42578125" style="173"/>
    <col min="13835" max="13835" width="16.28515625" style="173" bestFit="1" customWidth="1"/>
    <col min="13836" max="13836" width="21.7109375" style="173" bestFit="1" customWidth="1"/>
    <col min="13837" max="14081" width="11.42578125" style="173"/>
    <col min="14082" max="14083" width="4.28515625" style="173" customWidth="1"/>
    <col min="14084" max="14084" width="5.5703125" style="173" customWidth="1"/>
    <col min="14085" max="14085" width="5.28515625" style="173" customWidth="1"/>
    <col min="14086" max="14086" width="44.7109375" style="173" customWidth="1"/>
    <col min="14087" max="14087" width="15.85546875" style="173" bestFit="1" customWidth="1"/>
    <col min="14088" max="14088" width="17.28515625" style="173" customWidth="1"/>
    <col min="14089" max="14089" width="16.7109375" style="173" customWidth="1"/>
    <col min="14090" max="14090" width="11.42578125" style="173"/>
    <col min="14091" max="14091" width="16.28515625" style="173" bestFit="1" customWidth="1"/>
    <col min="14092" max="14092" width="21.7109375" style="173" bestFit="1" customWidth="1"/>
    <col min="14093" max="14337" width="11.42578125" style="173"/>
    <col min="14338" max="14339" width="4.28515625" style="173" customWidth="1"/>
    <col min="14340" max="14340" width="5.5703125" style="173" customWidth="1"/>
    <col min="14341" max="14341" width="5.28515625" style="173" customWidth="1"/>
    <col min="14342" max="14342" width="44.7109375" style="173" customWidth="1"/>
    <col min="14343" max="14343" width="15.85546875" style="173" bestFit="1" customWidth="1"/>
    <col min="14344" max="14344" width="17.28515625" style="173" customWidth="1"/>
    <col min="14345" max="14345" width="16.7109375" style="173" customWidth="1"/>
    <col min="14346" max="14346" width="11.42578125" style="173"/>
    <col min="14347" max="14347" width="16.28515625" style="173" bestFit="1" customWidth="1"/>
    <col min="14348" max="14348" width="21.7109375" style="173" bestFit="1" customWidth="1"/>
    <col min="14349" max="14593" width="11.42578125" style="173"/>
    <col min="14594" max="14595" width="4.28515625" style="173" customWidth="1"/>
    <col min="14596" max="14596" width="5.5703125" style="173" customWidth="1"/>
    <col min="14597" max="14597" width="5.28515625" style="173" customWidth="1"/>
    <col min="14598" max="14598" width="44.7109375" style="173" customWidth="1"/>
    <col min="14599" max="14599" width="15.85546875" style="173" bestFit="1" customWidth="1"/>
    <col min="14600" max="14600" width="17.28515625" style="173" customWidth="1"/>
    <col min="14601" max="14601" width="16.7109375" style="173" customWidth="1"/>
    <col min="14602" max="14602" width="11.42578125" style="173"/>
    <col min="14603" max="14603" width="16.28515625" style="173" bestFit="1" customWidth="1"/>
    <col min="14604" max="14604" width="21.7109375" style="173" bestFit="1" customWidth="1"/>
    <col min="14605" max="14849" width="11.42578125" style="173"/>
    <col min="14850" max="14851" width="4.28515625" style="173" customWidth="1"/>
    <col min="14852" max="14852" width="5.5703125" style="173" customWidth="1"/>
    <col min="14853" max="14853" width="5.28515625" style="173" customWidth="1"/>
    <col min="14854" max="14854" width="44.7109375" style="173" customWidth="1"/>
    <col min="14855" max="14855" width="15.85546875" style="173" bestFit="1" customWidth="1"/>
    <col min="14856" max="14856" width="17.28515625" style="173" customWidth="1"/>
    <col min="14857" max="14857" width="16.7109375" style="173" customWidth="1"/>
    <col min="14858" max="14858" width="11.42578125" style="173"/>
    <col min="14859" max="14859" width="16.28515625" style="173" bestFit="1" customWidth="1"/>
    <col min="14860" max="14860" width="21.7109375" style="173" bestFit="1" customWidth="1"/>
    <col min="14861" max="15105" width="11.42578125" style="173"/>
    <col min="15106" max="15107" width="4.28515625" style="173" customWidth="1"/>
    <col min="15108" max="15108" width="5.5703125" style="173" customWidth="1"/>
    <col min="15109" max="15109" width="5.28515625" style="173" customWidth="1"/>
    <col min="15110" max="15110" width="44.7109375" style="173" customWidth="1"/>
    <col min="15111" max="15111" width="15.85546875" style="173" bestFit="1" customWidth="1"/>
    <col min="15112" max="15112" width="17.28515625" style="173" customWidth="1"/>
    <col min="15113" max="15113" width="16.7109375" style="173" customWidth="1"/>
    <col min="15114" max="15114" width="11.42578125" style="173"/>
    <col min="15115" max="15115" width="16.28515625" style="173" bestFit="1" customWidth="1"/>
    <col min="15116" max="15116" width="21.7109375" style="173" bestFit="1" customWidth="1"/>
    <col min="15117" max="15361" width="11.42578125" style="173"/>
    <col min="15362" max="15363" width="4.28515625" style="173" customWidth="1"/>
    <col min="15364" max="15364" width="5.5703125" style="173" customWidth="1"/>
    <col min="15365" max="15365" width="5.28515625" style="173" customWidth="1"/>
    <col min="15366" max="15366" width="44.7109375" style="173" customWidth="1"/>
    <col min="15367" max="15367" width="15.85546875" style="173" bestFit="1" customWidth="1"/>
    <col min="15368" max="15368" width="17.28515625" style="173" customWidth="1"/>
    <col min="15369" max="15369" width="16.7109375" style="173" customWidth="1"/>
    <col min="15370" max="15370" width="11.42578125" style="173"/>
    <col min="15371" max="15371" width="16.28515625" style="173" bestFit="1" customWidth="1"/>
    <col min="15372" max="15372" width="21.7109375" style="173" bestFit="1" customWidth="1"/>
    <col min="15373" max="15617" width="11.42578125" style="173"/>
    <col min="15618" max="15619" width="4.28515625" style="173" customWidth="1"/>
    <col min="15620" max="15620" width="5.5703125" style="173" customWidth="1"/>
    <col min="15621" max="15621" width="5.28515625" style="173" customWidth="1"/>
    <col min="15622" max="15622" width="44.7109375" style="173" customWidth="1"/>
    <col min="15623" max="15623" width="15.85546875" style="173" bestFit="1" customWidth="1"/>
    <col min="15624" max="15624" width="17.28515625" style="173" customWidth="1"/>
    <col min="15625" max="15625" width="16.7109375" style="173" customWidth="1"/>
    <col min="15626" max="15626" width="11.42578125" style="173"/>
    <col min="15627" max="15627" width="16.28515625" style="173" bestFit="1" customWidth="1"/>
    <col min="15628" max="15628" width="21.7109375" style="173" bestFit="1" customWidth="1"/>
    <col min="15629" max="15873" width="11.42578125" style="173"/>
    <col min="15874" max="15875" width="4.28515625" style="173" customWidth="1"/>
    <col min="15876" max="15876" width="5.5703125" style="173" customWidth="1"/>
    <col min="15877" max="15877" width="5.28515625" style="173" customWidth="1"/>
    <col min="15878" max="15878" width="44.7109375" style="173" customWidth="1"/>
    <col min="15879" max="15879" width="15.85546875" style="173" bestFit="1" customWidth="1"/>
    <col min="15880" max="15880" width="17.28515625" style="173" customWidth="1"/>
    <col min="15881" max="15881" width="16.7109375" style="173" customWidth="1"/>
    <col min="15882" max="15882" width="11.42578125" style="173"/>
    <col min="15883" max="15883" width="16.28515625" style="173" bestFit="1" customWidth="1"/>
    <col min="15884" max="15884" width="21.7109375" style="173" bestFit="1" customWidth="1"/>
    <col min="15885" max="16129" width="11.42578125" style="173"/>
    <col min="16130" max="16131" width="4.28515625" style="173" customWidth="1"/>
    <col min="16132" max="16132" width="5.5703125" style="173" customWidth="1"/>
    <col min="16133" max="16133" width="5.28515625" style="173" customWidth="1"/>
    <col min="16134" max="16134" width="44.7109375" style="173" customWidth="1"/>
    <col min="16135" max="16135" width="15.85546875" style="173" bestFit="1" customWidth="1"/>
    <col min="16136" max="16136" width="17.28515625" style="173" customWidth="1"/>
    <col min="16137" max="16137" width="16.7109375" style="173" customWidth="1"/>
    <col min="16138" max="16138" width="11.42578125" style="173"/>
    <col min="16139" max="16139" width="16.28515625" style="173" bestFit="1" customWidth="1"/>
    <col min="16140" max="16140" width="21.7109375" style="173" bestFit="1" customWidth="1"/>
    <col min="16141" max="16384" width="11.42578125" style="173"/>
  </cols>
  <sheetData>
    <row r="1" spans="1:11" ht="37.5" customHeight="1" x14ac:dyDescent="0.2">
      <c r="A1" s="229" t="s">
        <v>66</v>
      </c>
      <c r="B1" s="229"/>
      <c r="C1" s="229"/>
      <c r="D1" s="229"/>
      <c r="E1" s="229"/>
      <c r="F1" s="229"/>
      <c r="G1" s="229"/>
      <c r="H1" s="229"/>
      <c r="I1" s="229"/>
    </row>
    <row r="2" spans="1:11" s="96" customFormat="1" ht="18" x14ac:dyDescent="0.2">
      <c r="A2" s="229" t="s">
        <v>34</v>
      </c>
      <c r="B2" s="229"/>
      <c r="C2" s="229"/>
      <c r="D2" s="229"/>
      <c r="E2" s="229"/>
      <c r="F2" s="229"/>
      <c r="G2" s="229"/>
      <c r="H2" s="230"/>
      <c r="I2" s="230"/>
    </row>
    <row r="3" spans="1:11" ht="6.75" customHeight="1" x14ac:dyDescent="0.25">
      <c r="A3" s="97"/>
      <c r="B3" s="98"/>
      <c r="C3" s="98"/>
      <c r="D3" s="98"/>
      <c r="E3" s="98"/>
    </row>
    <row r="4" spans="1:11" ht="39" x14ac:dyDescent="0.25">
      <c r="A4" s="99"/>
      <c r="B4" s="100"/>
      <c r="C4" s="100"/>
      <c r="D4" s="101"/>
      <c r="E4" s="102"/>
      <c r="F4" s="103" t="s">
        <v>88</v>
      </c>
      <c r="G4" s="103" t="s">
        <v>76</v>
      </c>
      <c r="H4" s="103" t="s">
        <v>35</v>
      </c>
      <c r="I4" s="104" t="s">
        <v>36</v>
      </c>
      <c r="J4" s="105"/>
    </row>
    <row r="5" spans="1:11" ht="15.75" x14ac:dyDescent="0.25">
      <c r="A5" s="231" t="s">
        <v>37</v>
      </c>
      <c r="B5" s="232"/>
      <c r="C5" s="232"/>
      <c r="D5" s="232"/>
      <c r="E5" s="233"/>
      <c r="F5" s="106">
        <f>SUM(F6:F7)</f>
        <v>930210</v>
      </c>
      <c r="G5" s="106">
        <v>590977</v>
      </c>
      <c r="H5" s="106">
        <f t="shared" ref="H5:I5" si="0">SUM(H6:H7)</f>
        <v>651010</v>
      </c>
      <c r="I5" s="106">
        <f t="shared" si="0"/>
        <v>651010</v>
      </c>
      <c r="J5" s="107"/>
    </row>
    <row r="6" spans="1:11" ht="15.75" x14ac:dyDescent="0.25">
      <c r="A6" s="234" t="s">
        <v>38</v>
      </c>
      <c r="B6" s="235"/>
      <c r="C6" s="235"/>
      <c r="D6" s="235"/>
      <c r="E6" s="236"/>
      <c r="F6" s="108">
        <v>930210</v>
      </c>
      <c r="G6" s="108">
        <v>590977</v>
      </c>
      <c r="H6" s="108">
        <v>651010</v>
      </c>
      <c r="I6" s="108">
        <v>651010</v>
      </c>
    </row>
    <row r="7" spans="1:11" ht="15.75" x14ac:dyDescent="0.25">
      <c r="A7" s="237" t="s">
        <v>39</v>
      </c>
      <c r="B7" s="236"/>
      <c r="C7" s="236"/>
      <c r="D7" s="236"/>
      <c r="E7" s="236"/>
      <c r="F7" s="108">
        <v>0</v>
      </c>
      <c r="G7" s="108">
        <v>0</v>
      </c>
      <c r="H7" s="108">
        <v>0</v>
      </c>
      <c r="I7" s="108">
        <v>0</v>
      </c>
    </row>
    <row r="8" spans="1:11" ht="15.75" x14ac:dyDescent="0.25">
      <c r="A8" s="109" t="s">
        <v>40</v>
      </c>
      <c r="B8" s="175"/>
      <c r="C8" s="175"/>
      <c r="D8" s="175"/>
      <c r="E8" s="175"/>
      <c r="F8" s="106">
        <f>SUM(F9:F10)</f>
        <v>980210</v>
      </c>
      <c r="G8" s="106">
        <f t="shared" ref="G8:I8" si="1">SUM(G9:G10)</f>
        <v>620210</v>
      </c>
      <c r="H8" s="106">
        <f t="shared" si="1"/>
        <v>651010</v>
      </c>
      <c r="I8" s="106">
        <f t="shared" si="1"/>
        <v>651010</v>
      </c>
    </row>
    <row r="9" spans="1:11" ht="15.75" x14ac:dyDescent="0.25">
      <c r="A9" s="238" t="s">
        <v>41</v>
      </c>
      <c r="B9" s="235"/>
      <c r="C9" s="235"/>
      <c r="D9" s="235"/>
      <c r="E9" s="239"/>
      <c r="F9" s="108">
        <v>580860</v>
      </c>
      <c r="G9" s="108">
        <v>570860</v>
      </c>
      <c r="H9" s="108">
        <v>609510</v>
      </c>
      <c r="I9" s="110">
        <v>609510</v>
      </c>
      <c r="J9" s="86"/>
      <c r="K9" s="86"/>
    </row>
    <row r="10" spans="1:11" ht="15.75" x14ac:dyDescent="0.25">
      <c r="A10" s="237" t="s">
        <v>42</v>
      </c>
      <c r="B10" s="236"/>
      <c r="C10" s="236"/>
      <c r="D10" s="236"/>
      <c r="E10" s="236"/>
      <c r="F10" s="108">
        <v>399350</v>
      </c>
      <c r="G10" s="108">
        <v>49350</v>
      </c>
      <c r="H10" s="108">
        <v>41500</v>
      </c>
      <c r="I10" s="110">
        <v>41500</v>
      </c>
      <c r="J10" s="86"/>
      <c r="K10" s="86"/>
    </row>
    <row r="11" spans="1:11" ht="15.75" x14ac:dyDescent="0.25">
      <c r="A11" s="240" t="s">
        <v>43</v>
      </c>
      <c r="B11" s="232"/>
      <c r="C11" s="232"/>
      <c r="D11" s="232"/>
      <c r="E11" s="232"/>
      <c r="F11" s="111">
        <f>F5-F8</f>
        <v>-50000</v>
      </c>
      <c r="G11" s="111">
        <f>G5-G8</f>
        <v>-29233</v>
      </c>
      <c r="H11" s="111">
        <f t="shared" ref="H11:I11" si="2">H5-H8</f>
        <v>0</v>
      </c>
      <c r="I11" s="111">
        <f t="shared" si="2"/>
        <v>0</v>
      </c>
      <c r="K11" s="86"/>
    </row>
    <row r="12" spans="1:11" ht="9" customHeight="1" x14ac:dyDescent="0.2">
      <c r="A12" s="229"/>
      <c r="B12" s="241"/>
      <c r="C12" s="241"/>
      <c r="D12" s="241"/>
      <c r="E12" s="241"/>
      <c r="F12" s="242"/>
      <c r="G12" s="242"/>
      <c r="H12" s="242"/>
      <c r="I12" s="242"/>
    </row>
    <row r="13" spans="1:11" ht="39" x14ac:dyDescent="0.25">
      <c r="A13" s="99"/>
      <c r="B13" s="100"/>
      <c r="C13" s="100"/>
      <c r="D13" s="101"/>
      <c r="E13" s="102"/>
      <c r="F13" s="103" t="s">
        <v>88</v>
      </c>
      <c r="G13" s="103" t="s">
        <v>76</v>
      </c>
      <c r="H13" s="103" t="s">
        <v>35</v>
      </c>
      <c r="I13" s="104" t="s">
        <v>36</v>
      </c>
      <c r="K13" s="86"/>
    </row>
    <row r="14" spans="1:11" ht="15.75" x14ac:dyDescent="0.25">
      <c r="A14" s="243" t="s">
        <v>44</v>
      </c>
      <c r="B14" s="244"/>
      <c r="C14" s="244"/>
      <c r="D14" s="244"/>
      <c r="E14" s="245"/>
      <c r="F14" s="112">
        <v>50000</v>
      </c>
      <c r="G14" s="112">
        <v>29233</v>
      </c>
      <c r="H14" s="112">
        <v>0</v>
      </c>
      <c r="I14" s="113">
        <v>0</v>
      </c>
      <c r="K14" s="86"/>
    </row>
    <row r="15" spans="1:11" ht="15.75" x14ac:dyDescent="0.25">
      <c r="A15" s="226" t="s">
        <v>45</v>
      </c>
      <c r="B15" s="227"/>
      <c r="C15" s="227"/>
      <c r="D15" s="227"/>
      <c r="E15" s="228"/>
      <c r="F15" s="114">
        <v>50000</v>
      </c>
      <c r="G15" s="114">
        <v>29233</v>
      </c>
      <c r="H15" s="114">
        <v>0</v>
      </c>
      <c r="I15" s="111">
        <v>0</v>
      </c>
      <c r="K15" s="86"/>
    </row>
    <row r="16" spans="1:11" s="91" customFormat="1" ht="11.25" customHeight="1" x14ac:dyDescent="0.25">
      <c r="A16" s="248"/>
      <c r="B16" s="241"/>
      <c r="C16" s="241"/>
      <c r="D16" s="241"/>
      <c r="E16" s="241"/>
      <c r="F16" s="242"/>
      <c r="G16" s="242"/>
      <c r="H16" s="242"/>
      <c r="I16" s="242"/>
      <c r="K16" s="115"/>
    </row>
    <row r="17" spans="1:12" s="91" customFormat="1" ht="39" x14ac:dyDescent="0.25">
      <c r="A17" s="99"/>
      <c r="B17" s="100"/>
      <c r="C17" s="100"/>
      <c r="D17" s="101"/>
      <c r="E17" s="102"/>
      <c r="F17" s="103" t="s">
        <v>88</v>
      </c>
      <c r="G17" s="103" t="s">
        <v>76</v>
      </c>
      <c r="H17" s="103" t="s">
        <v>35</v>
      </c>
      <c r="I17" s="104" t="s">
        <v>36</v>
      </c>
      <c r="K17" s="115"/>
      <c r="L17" s="115"/>
    </row>
    <row r="18" spans="1:12" s="91" customFormat="1" ht="18" x14ac:dyDescent="0.25">
      <c r="A18" s="234" t="s">
        <v>46</v>
      </c>
      <c r="B18" s="235"/>
      <c r="C18" s="235"/>
      <c r="D18" s="235"/>
      <c r="E18" s="235"/>
      <c r="F18" s="108">
        <v>0</v>
      </c>
      <c r="G18" s="108">
        <v>0</v>
      </c>
      <c r="H18" s="108">
        <v>0</v>
      </c>
      <c r="I18" s="108">
        <v>0</v>
      </c>
      <c r="K18" s="115"/>
    </row>
    <row r="19" spans="1:12" s="91" customFormat="1" ht="18" x14ac:dyDescent="0.25">
      <c r="A19" s="234" t="s">
        <v>47</v>
      </c>
      <c r="B19" s="235"/>
      <c r="C19" s="235"/>
      <c r="D19" s="235"/>
      <c r="E19" s="235"/>
      <c r="F19" s="108">
        <v>0</v>
      </c>
      <c r="G19" s="108">
        <v>0</v>
      </c>
      <c r="H19" s="108">
        <v>0</v>
      </c>
      <c r="I19" s="108">
        <v>0</v>
      </c>
    </row>
    <row r="20" spans="1:12" s="91" customFormat="1" ht="18" x14ac:dyDescent="0.25">
      <c r="A20" s="240" t="s">
        <v>48</v>
      </c>
      <c r="B20" s="232"/>
      <c r="C20" s="232"/>
      <c r="D20" s="232"/>
      <c r="E20" s="232"/>
      <c r="F20" s="106"/>
      <c r="G20" s="106"/>
      <c r="H20" s="106"/>
      <c r="I20" s="106"/>
      <c r="K20" s="116"/>
      <c r="L20" s="115"/>
    </row>
    <row r="21" spans="1:12" s="91" customFormat="1" ht="11.25" customHeight="1" x14ac:dyDescent="0.25">
      <c r="A21" s="248"/>
      <c r="B21" s="241"/>
      <c r="C21" s="241"/>
      <c r="D21" s="241"/>
      <c r="E21" s="241"/>
      <c r="F21" s="242"/>
      <c r="G21" s="242"/>
      <c r="H21" s="242"/>
      <c r="I21" s="242"/>
    </row>
    <row r="22" spans="1:12" s="91" customFormat="1" ht="18" x14ac:dyDescent="0.25">
      <c r="A22" s="238" t="s">
        <v>49</v>
      </c>
      <c r="B22" s="235"/>
      <c r="C22" s="235"/>
      <c r="D22" s="235"/>
      <c r="E22" s="235"/>
      <c r="F22" s="108">
        <v>0</v>
      </c>
      <c r="G22" s="108">
        <v>0</v>
      </c>
      <c r="H22" s="108">
        <v>0</v>
      </c>
      <c r="I22" s="108">
        <v>0</v>
      </c>
    </row>
    <row r="23" spans="1:12" s="91" customFormat="1" ht="18" x14ac:dyDescent="0.25">
      <c r="A23" s="117"/>
      <c r="B23" s="98"/>
      <c r="C23" s="98"/>
      <c r="D23" s="98"/>
      <c r="E23" s="98"/>
    </row>
    <row r="24" spans="1:12" ht="42" customHeight="1" x14ac:dyDescent="0.25">
      <c r="A24" s="246" t="s">
        <v>50</v>
      </c>
      <c r="B24" s="247"/>
      <c r="C24" s="247"/>
      <c r="D24" s="247"/>
      <c r="E24" s="247"/>
      <c r="F24" s="247"/>
      <c r="G24" s="247"/>
      <c r="H24" s="247"/>
      <c r="I24" s="247"/>
    </row>
    <row r="25" spans="1:12" x14ac:dyDescent="0.2">
      <c r="E25" s="118"/>
    </row>
    <row r="29" spans="1:12" x14ac:dyDescent="0.2">
      <c r="F29" s="86"/>
      <c r="G29" s="86"/>
      <c r="H29" s="86"/>
      <c r="I29" s="86"/>
    </row>
    <row r="30" spans="1:12" x14ac:dyDescent="0.2">
      <c r="F30" s="86"/>
      <c r="G30" s="86"/>
      <c r="H30" s="86"/>
      <c r="I30" s="86"/>
    </row>
    <row r="31" spans="1:12" x14ac:dyDescent="0.2">
      <c r="E31" s="119"/>
      <c r="F31" s="88"/>
      <c r="G31" s="88"/>
      <c r="H31" s="88"/>
      <c r="I31" s="88"/>
    </row>
    <row r="32" spans="1:12" x14ac:dyDescent="0.2">
      <c r="E32" s="119"/>
      <c r="F32" s="86"/>
      <c r="G32" s="86"/>
      <c r="H32" s="86"/>
      <c r="I32" s="86"/>
    </row>
    <row r="33" spans="5:9" x14ac:dyDescent="0.2">
      <c r="E33" s="119"/>
      <c r="F33" s="86"/>
      <c r="G33" s="86"/>
      <c r="H33" s="86"/>
      <c r="I33" s="86"/>
    </row>
    <row r="34" spans="5:9" x14ac:dyDescent="0.2">
      <c r="E34" s="119"/>
      <c r="F34" s="86"/>
      <c r="G34" s="86"/>
      <c r="H34" s="86"/>
      <c r="I34" s="86"/>
    </row>
    <row r="35" spans="5:9" x14ac:dyDescent="0.2">
      <c r="E35" s="119"/>
      <c r="F35" s="86"/>
      <c r="G35" s="86"/>
      <c r="H35" s="86"/>
      <c r="I35" s="86"/>
    </row>
    <row r="36" spans="5:9" x14ac:dyDescent="0.2">
      <c r="E36" s="119"/>
    </row>
    <row r="41" spans="5:9" x14ac:dyDescent="0.2">
      <c r="F41" s="86"/>
      <c r="G41" s="86"/>
    </row>
    <row r="42" spans="5:9" x14ac:dyDescent="0.2">
      <c r="F42" s="86"/>
      <c r="G42" s="86"/>
    </row>
    <row r="43" spans="5:9" x14ac:dyDescent="0.2">
      <c r="F43" s="86"/>
      <c r="G43" s="86"/>
    </row>
  </sheetData>
  <mergeCells count="18">
    <mergeCell ref="A24:I24"/>
    <mergeCell ref="A16:I16"/>
    <mergeCell ref="A18:E18"/>
    <mergeCell ref="A19:E19"/>
    <mergeCell ref="A20:E20"/>
    <mergeCell ref="A21:I21"/>
    <mergeCell ref="A22:E22"/>
    <mergeCell ref="A15:E15"/>
    <mergeCell ref="A1:I1"/>
    <mergeCell ref="A2:I2"/>
    <mergeCell ref="A5:E5"/>
    <mergeCell ref="A6:E6"/>
    <mergeCell ref="A7:E7"/>
    <mergeCell ref="A9:E9"/>
    <mergeCell ref="A10:E10"/>
    <mergeCell ref="A11:E11"/>
    <mergeCell ref="A12:I12"/>
    <mergeCell ref="A14:E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44744-4875-4165-80BB-F169A95B3CFF}">
  <sheetPr>
    <pageSetUpPr fitToPage="1"/>
  </sheetPr>
  <dimension ref="A1:K175"/>
  <sheetViews>
    <sheetView workbookViewId="0">
      <selection activeCell="N16" sqref="N16"/>
    </sheetView>
  </sheetViews>
  <sheetFormatPr defaultColWidth="11.42578125" defaultRowHeight="12.75" x14ac:dyDescent="0.2"/>
  <cols>
    <col min="1" max="1" width="16" style="61" customWidth="1"/>
    <col min="2" max="2" width="8.28515625" style="61" customWidth="1"/>
    <col min="3" max="3" width="11" style="61" customWidth="1"/>
    <col min="4" max="4" width="11.42578125" style="61" customWidth="1"/>
    <col min="5" max="5" width="9.7109375" style="61" customWidth="1"/>
    <col min="6" max="6" width="11.5703125" style="92" customWidth="1"/>
    <col min="7" max="7" width="10.140625" style="173" customWidth="1"/>
    <col min="8" max="8" width="10.85546875" style="173" customWidth="1"/>
    <col min="9" max="9" width="13.7109375" style="173" customWidth="1"/>
    <col min="10" max="10" width="14.42578125" style="173" customWidth="1"/>
    <col min="11" max="11" width="15.28515625" style="173" customWidth="1"/>
    <col min="12" max="12" width="7.85546875" style="173" customWidth="1"/>
    <col min="13" max="13" width="14.28515625" style="173" customWidth="1"/>
    <col min="14" max="14" width="7.85546875" style="173" customWidth="1"/>
    <col min="15" max="259" width="11.42578125" style="173"/>
    <col min="260" max="260" width="16" style="173" customWidth="1"/>
    <col min="261" max="267" width="17.5703125" style="173" customWidth="1"/>
    <col min="268" max="268" width="7.85546875" style="173" customWidth="1"/>
    <col min="269" max="269" width="14.28515625" style="173" customWidth="1"/>
    <col min="270" max="270" width="7.85546875" style="173" customWidth="1"/>
    <col min="271" max="515" width="11.42578125" style="173"/>
    <col min="516" max="516" width="16" style="173" customWidth="1"/>
    <col min="517" max="523" width="17.5703125" style="173" customWidth="1"/>
    <col min="524" max="524" width="7.85546875" style="173" customWidth="1"/>
    <col min="525" max="525" width="14.28515625" style="173" customWidth="1"/>
    <col min="526" max="526" width="7.85546875" style="173" customWidth="1"/>
    <col min="527" max="771" width="11.42578125" style="173"/>
    <col min="772" max="772" width="16" style="173" customWidth="1"/>
    <col min="773" max="779" width="17.5703125" style="173" customWidth="1"/>
    <col min="780" max="780" width="7.85546875" style="173" customWidth="1"/>
    <col min="781" max="781" width="14.28515625" style="173" customWidth="1"/>
    <col min="782" max="782" width="7.85546875" style="173" customWidth="1"/>
    <col min="783" max="1027" width="11.42578125" style="173"/>
    <col min="1028" max="1028" width="16" style="173" customWidth="1"/>
    <col min="1029" max="1035" width="17.5703125" style="173" customWidth="1"/>
    <col min="1036" max="1036" width="7.85546875" style="173" customWidth="1"/>
    <col min="1037" max="1037" width="14.28515625" style="173" customWidth="1"/>
    <col min="1038" max="1038" width="7.85546875" style="173" customWidth="1"/>
    <col min="1039" max="1283" width="11.42578125" style="173"/>
    <col min="1284" max="1284" width="16" style="173" customWidth="1"/>
    <col min="1285" max="1291" width="17.5703125" style="173" customWidth="1"/>
    <col min="1292" max="1292" width="7.85546875" style="173" customWidth="1"/>
    <col min="1293" max="1293" width="14.28515625" style="173" customWidth="1"/>
    <col min="1294" max="1294" width="7.85546875" style="173" customWidth="1"/>
    <col min="1295" max="1539" width="11.42578125" style="173"/>
    <col min="1540" max="1540" width="16" style="173" customWidth="1"/>
    <col min="1541" max="1547" width="17.5703125" style="173" customWidth="1"/>
    <col min="1548" max="1548" width="7.85546875" style="173" customWidth="1"/>
    <col min="1549" max="1549" width="14.28515625" style="173" customWidth="1"/>
    <col min="1550" max="1550" width="7.85546875" style="173" customWidth="1"/>
    <col min="1551" max="1795" width="11.42578125" style="173"/>
    <col min="1796" max="1796" width="16" style="173" customWidth="1"/>
    <col min="1797" max="1803" width="17.5703125" style="173" customWidth="1"/>
    <col min="1804" max="1804" width="7.85546875" style="173" customWidth="1"/>
    <col min="1805" max="1805" width="14.28515625" style="173" customWidth="1"/>
    <col min="1806" max="1806" width="7.85546875" style="173" customWidth="1"/>
    <col min="1807" max="2051" width="11.42578125" style="173"/>
    <col min="2052" max="2052" width="16" style="173" customWidth="1"/>
    <col min="2053" max="2059" width="17.5703125" style="173" customWidth="1"/>
    <col min="2060" max="2060" width="7.85546875" style="173" customWidth="1"/>
    <col min="2061" max="2061" width="14.28515625" style="173" customWidth="1"/>
    <col min="2062" max="2062" width="7.85546875" style="173" customWidth="1"/>
    <col min="2063" max="2307" width="11.42578125" style="173"/>
    <col min="2308" max="2308" width="16" style="173" customWidth="1"/>
    <col min="2309" max="2315" width="17.5703125" style="173" customWidth="1"/>
    <col min="2316" max="2316" width="7.85546875" style="173" customWidth="1"/>
    <col min="2317" max="2317" width="14.28515625" style="173" customWidth="1"/>
    <col min="2318" max="2318" width="7.85546875" style="173" customWidth="1"/>
    <col min="2319" max="2563" width="11.42578125" style="173"/>
    <col min="2564" max="2564" width="16" style="173" customWidth="1"/>
    <col min="2565" max="2571" width="17.5703125" style="173" customWidth="1"/>
    <col min="2572" max="2572" width="7.85546875" style="173" customWidth="1"/>
    <col min="2573" max="2573" width="14.28515625" style="173" customWidth="1"/>
    <col min="2574" max="2574" width="7.85546875" style="173" customWidth="1"/>
    <col min="2575" max="2819" width="11.42578125" style="173"/>
    <col min="2820" max="2820" width="16" style="173" customWidth="1"/>
    <col min="2821" max="2827" width="17.5703125" style="173" customWidth="1"/>
    <col min="2828" max="2828" width="7.85546875" style="173" customWidth="1"/>
    <col min="2829" max="2829" width="14.28515625" style="173" customWidth="1"/>
    <col min="2830" max="2830" width="7.85546875" style="173" customWidth="1"/>
    <col min="2831" max="3075" width="11.42578125" style="173"/>
    <col min="3076" max="3076" width="16" style="173" customWidth="1"/>
    <col min="3077" max="3083" width="17.5703125" style="173" customWidth="1"/>
    <col min="3084" max="3084" width="7.85546875" style="173" customWidth="1"/>
    <col min="3085" max="3085" width="14.28515625" style="173" customWidth="1"/>
    <col min="3086" max="3086" width="7.85546875" style="173" customWidth="1"/>
    <col min="3087" max="3331" width="11.42578125" style="173"/>
    <col min="3332" max="3332" width="16" style="173" customWidth="1"/>
    <col min="3333" max="3339" width="17.5703125" style="173" customWidth="1"/>
    <col min="3340" max="3340" width="7.85546875" style="173" customWidth="1"/>
    <col min="3341" max="3341" width="14.28515625" style="173" customWidth="1"/>
    <col min="3342" max="3342" width="7.85546875" style="173" customWidth="1"/>
    <col min="3343" max="3587" width="11.42578125" style="173"/>
    <col min="3588" max="3588" width="16" style="173" customWidth="1"/>
    <col min="3589" max="3595" width="17.5703125" style="173" customWidth="1"/>
    <col min="3596" max="3596" width="7.85546875" style="173" customWidth="1"/>
    <col min="3597" max="3597" width="14.28515625" style="173" customWidth="1"/>
    <col min="3598" max="3598" width="7.85546875" style="173" customWidth="1"/>
    <col min="3599" max="3843" width="11.42578125" style="173"/>
    <col min="3844" max="3844" width="16" style="173" customWidth="1"/>
    <col min="3845" max="3851" width="17.5703125" style="173" customWidth="1"/>
    <col min="3852" max="3852" width="7.85546875" style="173" customWidth="1"/>
    <col min="3853" max="3853" width="14.28515625" style="173" customWidth="1"/>
    <col min="3854" max="3854" width="7.85546875" style="173" customWidth="1"/>
    <col min="3855" max="4099" width="11.42578125" style="173"/>
    <col min="4100" max="4100" width="16" style="173" customWidth="1"/>
    <col min="4101" max="4107" width="17.5703125" style="173" customWidth="1"/>
    <col min="4108" max="4108" width="7.85546875" style="173" customWidth="1"/>
    <col min="4109" max="4109" width="14.28515625" style="173" customWidth="1"/>
    <col min="4110" max="4110" width="7.85546875" style="173" customWidth="1"/>
    <col min="4111" max="4355" width="11.42578125" style="173"/>
    <col min="4356" max="4356" width="16" style="173" customWidth="1"/>
    <col min="4357" max="4363" width="17.5703125" style="173" customWidth="1"/>
    <col min="4364" max="4364" width="7.85546875" style="173" customWidth="1"/>
    <col min="4365" max="4365" width="14.28515625" style="173" customWidth="1"/>
    <col min="4366" max="4366" width="7.85546875" style="173" customWidth="1"/>
    <col min="4367" max="4611" width="11.42578125" style="173"/>
    <col min="4612" max="4612" width="16" style="173" customWidth="1"/>
    <col min="4613" max="4619" width="17.5703125" style="173" customWidth="1"/>
    <col min="4620" max="4620" width="7.85546875" style="173" customWidth="1"/>
    <col min="4621" max="4621" width="14.28515625" style="173" customWidth="1"/>
    <col min="4622" max="4622" width="7.85546875" style="173" customWidth="1"/>
    <col min="4623" max="4867" width="11.42578125" style="173"/>
    <col min="4868" max="4868" width="16" style="173" customWidth="1"/>
    <col min="4869" max="4875" width="17.5703125" style="173" customWidth="1"/>
    <col min="4876" max="4876" width="7.85546875" style="173" customWidth="1"/>
    <col min="4877" max="4877" width="14.28515625" style="173" customWidth="1"/>
    <col min="4878" max="4878" width="7.85546875" style="173" customWidth="1"/>
    <col min="4879" max="5123" width="11.42578125" style="173"/>
    <col min="5124" max="5124" width="16" style="173" customWidth="1"/>
    <col min="5125" max="5131" width="17.5703125" style="173" customWidth="1"/>
    <col min="5132" max="5132" width="7.85546875" style="173" customWidth="1"/>
    <col min="5133" max="5133" width="14.28515625" style="173" customWidth="1"/>
    <col min="5134" max="5134" width="7.85546875" style="173" customWidth="1"/>
    <col min="5135" max="5379" width="11.42578125" style="173"/>
    <col min="5380" max="5380" width="16" style="173" customWidth="1"/>
    <col min="5381" max="5387" width="17.5703125" style="173" customWidth="1"/>
    <col min="5388" max="5388" width="7.85546875" style="173" customWidth="1"/>
    <col min="5389" max="5389" width="14.28515625" style="173" customWidth="1"/>
    <col min="5390" max="5390" width="7.85546875" style="173" customWidth="1"/>
    <col min="5391" max="5635" width="11.42578125" style="173"/>
    <col min="5636" max="5636" width="16" style="173" customWidth="1"/>
    <col min="5637" max="5643" width="17.5703125" style="173" customWidth="1"/>
    <col min="5644" max="5644" width="7.85546875" style="173" customWidth="1"/>
    <col min="5645" max="5645" width="14.28515625" style="173" customWidth="1"/>
    <col min="5646" max="5646" width="7.85546875" style="173" customWidth="1"/>
    <col min="5647" max="5891" width="11.42578125" style="173"/>
    <col min="5892" max="5892" width="16" style="173" customWidth="1"/>
    <col min="5893" max="5899" width="17.5703125" style="173" customWidth="1"/>
    <col min="5900" max="5900" width="7.85546875" style="173" customWidth="1"/>
    <col min="5901" max="5901" width="14.28515625" style="173" customWidth="1"/>
    <col min="5902" max="5902" width="7.85546875" style="173" customWidth="1"/>
    <col min="5903" max="6147" width="11.42578125" style="173"/>
    <col min="6148" max="6148" width="16" style="173" customWidth="1"/>
    <col min="6149" max="6155" width="17.5703125" style="173" customWidth="1"/>
    <col min="6156" max="6156" width="7.85546875" style="173" customWidth="1"/>
    <col min="6157" max="6157" width="14.28515625" style="173" customWidth="1"/>
    <col min="6158" max="6158" width="7.85546875" style="173" customWidth="1"/>
    <col min="6159" max="6403" width="11.42578125" style="173"/>
    <col min="6404" max="6404" width="16" style="173" customWidth="1"/>
    <col min="6405" max="6411" width="17.5703125" style="173" customWidth="1"/>
    <col min="6412" max="6412" width="7.85546875" style="173" customWidth="1"/>
    <col min="6413" max="6413" width="14.28515625" style="173" customWidth="1"/>
    <col min="6414" max="6414" width="7.85546875" style="173" customWidth="1"/>
    <col min="6415" max="6659" width="11.42578125" style="173"/>
    <col min="6660" max="6660" width="16" style="173" customWidth="1"/>
    <col min="6661" max="6667" width="17.5703125" style="173" customWidth="1"/>
    <col min="6668" max="6668" width="7.85546875" style="173" customWidth="1"/>
    <col min="6669" max="6669" width="14.28515625" style="173" customWidth="1"/>
    <col min="6670" max="6670" width="7.85546875" style="173" customWidth="1"/>
    <col min="6671" max="6915" width="11.42578125" style="173"/>
    <col min="6916" max="6916" width="16" style="173" customWidth="1"/>
    <col min="6917" max="6923" width="17.5703125" style="173" customWidth="1"/>
    <col min="6924" max="6924" width="7.85546875" style="173" customWidth="1"/>
    <col min="6925" max="6925" width="14.28515625" style="173" customWidth="1"/>
    <col min="6926" max="6926" width="7.85546875" style="173" customWidth="1"/>
    <col min="6927" max="7171" width="11.42578125" style="173"/>
    <col min="7172" max="7172" width="16" style="173" customWidth="1"/>
    <col min="7173" max="7179" width="17.5703125" style="173" customWidth="1"/>
    <col min="7180" max="7180" width="7.85546875" style="173" customWidth="1"/>
    <col min="7181" max="7181" width="14.28515625" style="173" customWidth="1"/>
    <col min="7182" max="7182" width="7.85546875" style="173" customWidth="1"/>
    <col min="7183" max="7427" width="11.42578125" style="173"/>
    <col min="7428" max="7428" width="16" style="173" customWidth="1"/>
    <col min="7429" max="7435" width="17.5703125" style="173" customWidth="1"/>
    <col min="7436" max="7436" width="7.85546875" style="173" customWidth="1"/>
    <col min="7437" max="7437" width="14.28515625" style="173" customWidth="1"/>
    <col min="7438" max="7438" width="7.85546875" style="173" customWidth="1"/>
    <col min="7439" max="7683" width="11.42578125" style="173"/>
    <col min="7684" max="7684" width="16" style="173" customWidth="1"/>
    <col min="7685" max="7691" width="17.5703125" style="173" customWidth="1"/>
    <col min="7692" max="7692" width="7.85546875" style="173" customWidth="1"/>
    <col min="7693" max="7693" width="14.28515625" style="173" customWidth="1"/>
    <col min="7694" max="7694" width="7.85546875" style="173" customWidth="1"/>
    <col min="7695" max="7939" width="11.42578125" style="173"/>
    <col min="7940" max="7940" width="16" style="173" customWidth="1"/>
    <col min="7941" max="7947" width="17.5703125" style="173" customWidth="1"/>
    <col min="7948" max="7948" width="7.85546875" style="173" customWidth="1"/>
    <col min="7949" max="7949" width="14.28515625" style="173" customWidth="1"/>
    <col min="7950" max="7950" width="7.85546875" style="173" customWidth="1"/>
    <col min="7951" max="8195" width="11.42578125" style="173"/>
    <col min="8196" max="8196" width="16" style="173" customWidth="1"/>
    <col min="8197" max="8203" width="17.5703125" style="173" customWidth="1"/>
    <col min="8204" max="8204" width="7.85546875" style="173" customWidth="1"/>
    <col min="8205" max="8205" width="14.28515625" style="173" customWidth="1"/>
    <col min="8206" max="8206" width="7.85546875" style="173" customWidth="1"/>
    <col min="8207" max="8451" width="11.42578125" style="173"/>
    <col min="8452" max="8452" width="16" style="173" customWidth="1"/>
    <col min="8453" max="8459" width="17.5703125" style="173" customWidth="1"/>
    <col min="8460" max="8460" width="7.85546875" style="173" customWidth="1"/>
    <col min="8461" max="8461" width="14.28515625" style="173" customWidth="1"/>
    <col min="8462" max="8462" width="7.85546875" style="173" customWidth="1"/>
    <col min="8463" max="8707" width="11.42578125" style="173"/>
    <col min="8708" max="8708" width="16" style="173" customWidth="1"/>
    <col min="8709" max="8715" width="17.5703125" style="173" customWidth="1"/>
    <col min="8716" max="8716" width="7.85546875" style="173" customWidth="1"/>
    <col min="8717" max="8717" width="14.28515625" style="173" customWidth="1"/>
    <col min="8718" max="8718" width="7.85546875" style="173" customWidth="1"/>
    <col min="8719" max="8963" width="11.42578125" style="173"/>
    <col min="8964" max="8964" width="16" style="173" customWidth="1"/>
    <col min="8965" max="8971" width="17.5703125" style="173" customWidth="1"/>
    <col min="8972" max="8972" width="7.85546875" style="173" customWidth="1"/>
    <col min="8973" max="8973" width="14.28515625" style="173" customWidth="1"/>
    <col min="8974" max="8974" width="7.85546875" style="173" customWidth="1"/>
    <col min="8975" max="9219" width="11.42578125" style="173"/>
    <col min="9220" max="9220" width="16" style="173" customWidth="1"/>
    <col min="9221" max="9227" width="17.5703125" style="173" customWidth="1"/>
    <col min="9228" max="9228" width="7.85546875" style="173" customWidth="1"/>
    <col min="9229" max="9229" width="14.28515625" style="173" customWidth="1"/>
    <col min="9230" max="9230" width="7.85546875" style="173" customWidth="1"/>
    <col min="9231" max="9475" width="11.42578125" style="173"/>
    <col min="9476" max="9476" width="16" style="173" customWidth="1"/>
    <col min="9477" max="9483" width="17.5703125" style="173" customWidth="1"/>
    <col min="9484" max="9484" width="7.85546875" style="173" customWidth="1"/>
    <col min="9485" max="9485" width="14.28515625" style="173" customWidth="1"/>
    <col min="9486" max="9486" width="7.85546875" style="173" customWidth="1"/>
    <col min="9487" max="9731" width="11.42578125" style="173"/>
    <col min="9732" max="9732" width="16" style="173" customWidth="1"/>
    <col min="9733" max="9739" width="17.5703125" style="173" customWidth="1"/>
    <col min="9740" max="9740" width="7.85546875" style="173" customWidth="1"/>
    <col min="9741" max="9741" width="14.28515625" style="173" customWidth="1"/>
    <col min="9742" max="9742" width="7.85546875" style="173" customWidth="1"/>
    <col min="9743" max="9987" width="11.42578125" style="173"/>
    <col min="9988" max="9988" width="16" style="173" customWidth="1"/>
    <col min="9989" max="9995" width="17.5703125" style="173" customWidth="1"/>
    <col min="9996" max="9996" width="7.85546875" style="173" customWidth="1"/>
    <col min="9997" max="9997" width="14.28515625" style="173" customWidth="1"/>
    <col min="9998" max="9998" width="7.85546875" style="173" customWidth="1"/>
    <col min="9999" max="10243" width="11.42578125" style="173"/>
    <col min="10244" max="10244" width="16" style="173" customWidth="1"/>
    <col min="10245" max="10251" width="17.5703125" style="173" customWidth="1"/>
    <col min="10252" max="10252" width="7.85546875" style="173" customWidth="1"/>
    <col min="10253" max="10253" width="14.28515625" style="173" customWidth="1"/>
    <col min="10254" max="10254" width="7.85546875" style="173" customWidth="1"/>
    <col min="10255" max="10499" width="11.42578125" style="173"/>
    <col min="10500" max="10500" width="16" style="173" customWidth="1"/>
    <col min="10501" max="10507" width="17.5703125" style="173" customWidth="1"/>
    <col min="10508" max="10508" width="7.85546875" style="173" customWidth="1"/>
    <col min="10509" max="10509" width="14.28515625" style="173" customWidth="1"/>
    <col min="10510" max="10510" width="7.85546875" style="173" customWidth="1"/>
    <col min="10511" max="10755" width="11.42578125" style="173"/>
    <col min="10756" max="10756" width="16" style="173" customWidth="1"/>
    <col min="10757" max="10763" width="17.5703125" style="173" customWidth="1"/>
    <col min="10764" max="10764" width="7.85546875" style="173" customWidth="1"/>
    <col min="10765" max="10765" width="14.28515625" style="173" customWidth="1"/>
    <col min="10766" max="10766" width="7.85546875" style="173" customWidth="1"/>
    <col min="10767" max="11011" width="11.42578125" style="173"/>
    <col min="11012" max="11012" width="16" style="173" customWidth="1"/>
    <col min="11013" max="11019" width="17.5703125" style="173" customWidth="1"/>
    <col min="11020" max="11020" width="7.85546875" style="173" customWidth="1"/>
    <col min="11021" max="11021" width="14.28515625" style="173" customWidth="1"/>
    <col min="11022" max="11022" width="7.85546875" style="173" customWidth="1"/>
    <col min="11023" max="11267" width="11.42578125" style="173"/>
    <col min="11268" max="11268" width="16" style="173" customWidth="1"/>
    <col min="11269" max="11275" width="17.5703125" style="173" customWidth="1"/>
    <col min="11276" max="11276" width="7.85546875" style="173" customWidth="1"/>
    <col min="11277" max="11277" width="14.28515625" style="173" customWidth="1"/>
    <col min="11278" max="11278" width="7.85546875" style="173" customWidth="1"/>
    <col min="11279" max="11523" width="11.42578125" style="173"/>
    <col min="11524" max="11524" width="16" style="173" customWidth="1"/>
    <col min="11525" max="11531" width="17.5703125" style="173" customWidth="1"/>
    <col min="11532" max="11532" width="7.85546875" style="173" customWidth="1"/>
    <col min="11533" max="11533" width="14.28515625" style="173" customWidth="1"/>
    <col min="11534" max="11534" width="7.85546875" style="173" customWidth="1"/>
    <col min="11535" max="11779" width="11.42578125" style="173"/>
    <col min="11780" max="11780" width="16" style="173" customWidth="1"/>
    <col min="11781" max="11787" width="17.5703125" style="173" customWidth="1"/>
    <col min="11788" max="11788" width="7.85546875" style="173" customWidth="1"/>
    <col min="11789" max="11789" width="14.28515625" style="173" customWidth="1"/>
    <col min="11790" max="11790" width="7.85546875" style="173" customWidth="1"/>
    <col min="11791" max="12035" width="11.42578125" style="173"/>
    <col min="12036" max="12036" width="16" style="173" customWidth="1"/>
    <col min="12037" max="12043" width="17.5703125" style="173" customWidth="1"/>
    <col min="12044" max="12044" width="7.85546875" style="173" customWidth="1"/>
    <col min="12045" max="12045" width="14.28515625" style="173" customWidth="1"/>
    <col min="12046" max="12046" width="7.85546875" style="173" customWidth="1"/>
    <col min="12047" max="12291" width="11.42578125" style="173"/>
    <col min="12292" max="12292" width="16" style="173" customWidth="1"/>
    <col min="12293" max="12299" width="17.5703125" style="173" customWidth="1"/>
    <col min="12300" max="12300" width="7.85546875" style="173" customWidth="1"/>
    <col min="12301" max="12301" width="14.28515625" style="173" customWidth="1"/>
    <col min="12302" max="12302" width="7.85546875" style="173" customWidth="1"/>
    <col min="12303" max="12547" width="11.42578125" style="173"/>
    <col min="12548" max="12548" width="16" style="173" customWidth="1"/>
    <col min="12549" max="12555" width="17.5703125" style="173" customWidth="1"/>
    <col min="12556" max="12556" width="7.85546875" style="173" customWidth="1"/>
    <col min="12557" max="12557" width="14.28515625" style="173" customWidth="1"/>
    <col min="12558" max="12558" width="7.85546875" style="173" customWidth="1"/>
    <col min="12559" max="12803" width="11.42578125" style="173"/>
    <col min="12804" max="12804" width="16" style="173" customWidth="1"/>
    <col min="12805" max="12811" width="17.5703125" style="173" customWidth="1"/>
    <col min="12812" max="12812" width="7.85546875" style="173" customWidth="1"/>
    <col min="12813" max="12813" width="14.28515625" style="173" customWidth="1"/>
    <col min="12814" max="12814" width="7.85546875" style="173" customWidth="1"/>
    <col min="12815" max="13059" width="11.42578125" style="173"/>
    <col min="13060" max="13060" width="16" style="173" customWidth="1"/>
    <col min="13061" max="13067" width="17.5703125" style="173" customWidth="1"/>
    <col min="13068" max="13068" width="7.85546875" style="173" customWidth="1"/>
    <col min="13069" max="13069" width="14.28515625" style="173" customWidth="1"/>
    <col min="13070" max="13070" width="7.85546875" style="173" customWidth="1"/>
    <col min="13071" max="13315" width="11.42578125" style="173"/>
    <col min="13316" max="13316" width="16" style="173" customWidth="1"/>
    <col min="13317" max="13323" width="17.5703125" style="173" customWidth="1"/>
    <col min="13324" max="13324" width="7.85546875" style="173" customWidth="1"/>
    <col min="13325" max="13325" width="14.28515625" style="173" customWidth="1"/>
    <col min="13326" max="13326" width="7.85546875" style="173" customWidth="1"/>
    <col min="13327" max="13571" width="11.42578125" style="173"/>
    <col min="13572" max="13572" width="16" style="173" customWidth="1"/>
    <col min="13573" max="13579" width="17.5703125" style="173" customWidth="1"/>
    <col min="13580" max="13580" width="7.85546875" style="173" customWidth="1"/>
    <col min="13581" max="13581" width="14.28515625" style="173" customWidth="1"/>
    <col min="13582" max="13582" width="7.85546875" style="173" customWidth="1"/>
    <col min="13583" max="13827" width="11.42578125" style="173"/>
    <col min="13828" max="13828" width="16" style="173" customWidth="1"/>
    <col min="13829" max="13835" width="17.5703125" style="173" customWidth="1"/>
    <col min="13836" max="13836" width="7.85546875" style="173" customWidth="1"/>
    <col min="13837" max="13837" width="14.28515625" style="173" customWidth="1"/>
    <col min="13838" max="13838" width="7.85546875" style="173" customWidth="1"/>
    <col min="13839" max="14083" width="11.42578125" style="173"/>
    <col min="14084" max="14084" width="16" style="173" customWidth="1"/>
    <col min="14085" max="14091" width="17.5703125" style="173" customWidth="1"/>
    <col min="14092" max="14092" width="7.85546875" style="173" customWidth="1"/>
    <col min="14093" max="14093" width="14.28515625" style="173" customWidth="1"/>
    <col min="14094" max="14094" width="7.85546875" style="173" customWidth="1"/>
    <col min="14095" max="14339" width="11.42578125" style="173"/>
    <col min="14340" max="14340" width="16" style="173" customWidth="1"/>
    <col min="14341" max="14347" width="17.5703125" style="173" customWidth="1"/>
    <col min="14348" max="14348" width="7.85546875" style="173" customWidth="1"/>
    <col min="14349" max="14349" width="14.28515625" style="173" customWidth="1"/>
    <col min="14350" max="14350" width="7.85546875" style="173" customWidth="1"/>
    <col min="14351" max="14595" width="11.42578125" style="173"/>
    <col min="14596" max="14596" width="16" style="173" customWidth="1"/>
    <col min="14597" max="14603" width="17.5703125" style="173" customWidth="1"/>
    <col min="14604" max="14604" width="7.85546875" style="173" customWidth="1"/>
    <col min="14605" max="14605" width="14.28515625" style="173" customWidth="1"/>
    <col min="14606" max="14606" width="7.85546875" style="173" customWidth="1"/>
    <col min="14607" max="14851" width="11.42578125" style="173"/>
    <col min="14852" max="14852" width="16" style="173" customWidth="1"/>
    <col min="14853" max="14859" width="17.5703125" style="173" customWidth="1"/>
    <col min="14860" max="14860" width="7.85546875" style="173" customWidth="1"/>
    <col min="14861" max="14861" width="14.28515625" style="173" customWidth="1"/>
    <col min="14862" max="14862" width="7.85546875" style="173" customWidth="1"/>
    <col min="14863" max="15107" width="11.42578125" style="173"/>
    <col min="15108" max="15108" width="16" style="173" customWidth="1"/>
    <col min="15109" max="15115" width="17.5703125" style="173" customWidth="1"/>
    <col min="15116" max="15116" width="7.85546875" style="173" customWidth="1"/>
    <col min="15117" max="15117" width="14.28515625" style="173" customWidth="1"/>
    <col min="15118" max="15118" width="7.85546875" style="173" customWidth="1"/>
    <col min="15119" max="15363" width="11.42578125" style="173"/>
    <col min="15364" max="15364" width="16" style="173" customWidth="1"/>
    <col min="15365" max="15371" width="17.5703125" style="173" customWidth="1"/>
    <col min="15372" max="15372" width="7.85546875" style="173" customWidth="1"/>
    <col min="15373" max="15373" width="14.28515625" style="173" customWidth="1"/>
    <col min="15374" max="15374" width="7.85546875" style="173" customWidth="1"/>
    <col min="15375" max="15619" width="11.42578125" style="173"/>
    <col min="15620" max="15620" width="16" style="173" customWidth="1"/>
    <col min="15621" max="15627" width="17.5703125" style="173" customWidth="1"/>
    <col min="15628" max="15628" width="7.85546875" style="173" customWidth="1"/>
    <col min="15629" max="15629" width="14.28515625" style="173" customWidth="1"/>
    <col min="15630" max="15630" width="7.85546875" style="173" customWidth="1"/>
    <col min="15631" max="15875" width="11.42578125" style="173"/>
    <col min="15876" max="15876" width="16" style="173" customWidth="1"/>
    <col min="15877" max="15883" width="17.5703125" style="173" customWidth="1"/>
    <col min="15884" max="15884" width="7.85546875" style="173" customWidth="1"/>
    <col min="15885" max="15885" width="14.28515625" style="173" customWidth="1"/>
    <col min="15886" max="15886" width="7.85546875" style="173" customWidth="1"/>
    <col min="15887" max="16131" width="11.42578125" style="173"/>
    <col min="16132" max="16132" width="16" style="173" customWidth="1"/>
    <col min="16133" max="16139" width="17.5703125" style="173" customWidth="1"/>
    <col min="16140" max="16140" width="7.85546875" style="173" customWidth="1"/>
    <col min="16141" max="16141" width="14.28515625" style="173" customWidth="1"/>
    <col min="16142" max="16142" width="7.85546875" style="173" customWidth="1"/>
    <col min="16143" max="16384" width="11.42578125" style="173"/>
  </cols>
  <sheetData>
    <row r="1" spans="1:11" ht="24" customHeight="1" x14ac:dyDescent="0.2">
      <c r="A1" s="229" t="s">
        <v>21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s="18" customFormat="1" ht="13.5" thickBot="1" x14ac:dyDescent="0.25">
      <c r="A2" s="17"/>
      <c r="K2" s="19" t="s">
        <v>22</v>
      </c>
    </row>
    <row r="3" spans="1:11" s="18" customFormat="1" ht="26.25" customHeight="1" thickBot="1" x14ac:dyDescent="0.25">
      <c r="A3" s="140" t="s">
        <v>23</v>
      </c>
      <c r="B3" s="254" t="s">
        <v>24</v>
      </c>
      <c r="C3" s="255"/>
      <c r="D3" s="256"/>
      <c r="E3" s="256"/>
      <c r="F3" s="256"/>
      <c r="G3" s="256"/>
      <c r="H3" s="256"/>
      <c r="I3" s="256"/>
      <c r="J3" s="256"/>
      <c r="K3" s="257"/>
    </row>
    <row r="4" spans="1:11" s="18" customFormat="1" ht="88.5" customHeight="1" thickBot="1" x14ac:dyDescent="0.25">
      <c r="A4" s="141" t="s">
        <v>25</v>
      </c>
      <c r="B4" s="142" t="s">
        <v>2</v>
      </c>
      <c r="C4" s="190" t="s">
        <v>78</v>
      </c>
      <c r="D4" s="143" t="s">
        <v>3</v>
      </c>
      <c r="E4" s="198" t="s">
        <v>79</v>
      </c>
      <c r="F4" s="143" t="s">
        <v>80</v>
      </c>
      <c r="G4" s="143" t="s">
        <v>81</v>
      </c>
      <c r="H4" s="143" t="s">
        <v>26</v>
      </c>
      <c r="I4" s="198" t="s">
        <v>82</v>
      </c>
      <c r="J4" s="143" t="s">
        <v>27</v>
      </c>
      <c r="K4" s="144" t="s">
        <v>8</v>
      </c>
    </row>
    <row r="5" spans="1:11" s="18" customFormat="1" ht="12.75" customHeight="1" x14ac:dyDescent="0.2">
      <c r="A5" s="20">
        <v>636</v>
      </c>
      <c r="B5" s="21"/>
      <c r="C5" s="191"/>
      <c r="D5" s="22"/>
      <c r="E5" s="199"/>
      <c r="F5" s="23"/>
      <c r="G5" s="24"/>
      <c r="H5" s="24"/>
      <c r="I5" s="204"/>
      <c r="J5" s="25"/>
      <c r="K5" s="26"/>
    </row>
    <row r="6" spans="1:11" s="18" customFormat="1" ht="12.75" customHeight="1" x14ac:dyDescent="0.2">
      <c r="A6" s="27">
        <v>63622</v>
      </c>
      <c r="B6" s="28"/>
      <c r="C6" s="192"/>
      <c r="D6" s="29"/>
      <c r="E6" s="200"/>
      <c r="F6" s="30"/>
      <c r="G6" s="31">
        <v>20000</v>
      </c>
      <c r="H6" s="31"/>
      <c r="I6" s="205"/>
      <c r="J6" s="32"/>
      <c r="K6" s="33"/>
    </row>
    <row r="7" spans="1:11" s="18" customFormat="1" ht="12.75" customHeight="1" x14ac:dyDescent="0.2">
      <c r="A7" s="27">
        <v>63623</v>
      </c>
      <c r="B7" s="28"/>
      <c r="C7" s="192"/>
      <c r="D7" s="29"/>
      <c r="E7" s="200"/>
      <c r="F7" s="30"/>
      <c r="G7" s="31">
        <v>5000</v>
      </c>
      <c r="H7" s="31"/>
      <c r="I7" s="205"/>
      <c r="J7" s="32"/>
      <c r="K7" s="33"/>
    </row>
    <row r="8" spans="1:11" s="18" customFormat="1" x14ac:dyDescent="0.2">
      <c r="A8" s="34">
        <v>641</v>
      </c>
      <c r="B8" s="35"/>
      <c r="C8" s="193"/>
      <c r="D8" s="36"/>
      <c r="E8" s="201"/>
      <c r="F8" s="36"/>
      <c r="G8" s="36"/>
      <c r="H8" s="36"/>
      <c r="I8" s="206"/>
      <c r="J8" s="37"/>
      <c r="K8" s="38"/>
    </row>
    <row r="9" spans="1:11" s="18" customFormat="1" x14ac:dyDescent="0.2">
      <c r="A9" s="39">
        <v>64132</v>
      </c>
      <c r="B9" s="35"/>
      <c r="C9" s="193"/>
      <c r="D9" s="36">
        <v>10</v>
      </c>
      <c r="E9" s="201">
        <v>9</v>
      </c>
      <c r="F9" s="36"/>
      <c r="G9" s="36"/>
      <c r="H9" s="36"/>
      <c r="I9" s="206"/>
      <c r="J9" s="37"/>
      <c r="K9" s="38"/>
    </row>
    <row r="10" spans="1:11" s="18" customFormat="1" x14ac:dyDescent="0.2">
      <c r="A10" s="34">
        <v>652</v>
      </c>
      <c r="B10" s="35"/>
      <c r="C10" s="193"/>
      <c r="D10" s="36"/>
      <c r="E10" s="201"/>
      <c r="F10" s="36"/>
      <c r="G10" s="36"/>
      <c r="H10" s="36"/>
      <c r="I10" s="206"/>
      <c r="J10" s="37"/>
      <c r="K10" s="38"/>
    </row>
    <row r="11" spans="1:11" s="18" customFormat="1" x14ac:dyDescent="0.2">
      <c r="A11" s="39">
        <v>65269</v>
      </c>
      <c r="B11" s="35"/>
      <c r="C11" s="193"/>
      <c r="D11" s="36"/>
      <c r="E11" s="201"/>
      <c r="F11" s="36">
        <v>16000</v>
      </c>
      <c r="G11" s="36"/>
      <c r="H11" s="36"/>
      <c r="I11" s="206"/>
      <c r="J11" s="37"/>
      <c r="K11" s="38"/>
    </row>
    <row r="12" spans="1:11" s="18" customFormat="1" x14ac:dyDescent="0.2">
      <c r="A12" s="34">
        <v>661</v>
      </c>
      <c r="B12" s="35"/>
      <c r="C12" s="193"/>
      <c r="D12" s="36"/>
      <c r="E12" s="201"/>
      <c r="F12" s="36"/>
      <c r="G12" s="36"/>
      <c r="H12" s="36"/>
      <c r="I12" s="206"/>
      <c r="J12" s="37"/>
      <c r="K12" s="38"/>
    </row>
    <row r="13" spans="1:11" s="18" customFormat="1" x14ac:dyDescent="0.2">
      <c r="A13" s="39">
        <v>66151</v>
      </c>
      <c r="B13" s="35"/>
      <c r="C13" s="193"/>
      <c r="D13" s="36">
        <v>79200</v>
      </c>
      <c r="E13" s="201">
        <v>84968</v>
      </c>
      <c r="F13" s="36"/>
      <c r="G13" s="36"/>
      <c r="H13" s="36"/>
      <c r="I13" s="206"/>
      <c r="J13" s="37"/>
      <c r="K13" s="38"/>
    </row>
    <row r="14" spans="1:11" s="18" customFormat="1" x14ac:dyDescent="0.2">
      <c r="A14" s="39">
        <v>663</v>
      </c>
      <c r="B14" s="35"/>
      <c r="C14" s="193"/>
      <c r="D14" s="36"/>
      <c r="E14" s="201"/>
      <c r="F14" s="36"/>
      <c r="G14" s="36"/>
      <c r="H14" s="36"/>
      <c r="I14" s="206"/>
      <c r="J14" s="37"/>
      <c r="K14" s="38"/>
    </row>
    <row r="15" spans="1:11" s="18" customFormat="1" x14ac:dyDescent="0.2">
      <c r="A15" s="39">
        <v>66324</v>
      </c>
      <c r="B15" s="35"/>
      <c r="C15" s="193"/>
      <c r="D15" s="36"/>
      <c r="E15" s="201"/>
      <c r="F15" s="36"/>
      <c r="G15" s="36"/>
      <c r="H15" s="36"/>
      <c r="I15" s="206">
        <v>5000</v>
      </c>
      <c r="J15" s="37"/>
      <c r="K15" s="38"/>
    </row>
    <row r="16" spans="1:11" s="18" customFormat="1" x14ac:dyDescent="0.2">
      <c r="A16" s="34">
        <v>671</v>
      </c>
      <c r="B16" s="35"/>
      <c r="C16" s="193"/>
      <c r="D16" s="36"/>
      <c r="E16" s="201"/>
      <c r="F16" s="36"/>
      <c r="G16" s="36"/>
      <c r="H16" s="36"/>
      <c r="I16" s="206"/>
      <c r="J16" s="37"/>
      <c r="K16" s="38"/>
    </row>
    <row r="17" spans="1:11" s="18" customFormat="1" x14ac:dyDescent="0.2">
      <c r="A17" s="39">
        <v>67111</v>
      </c>
      <c r="B17" s="35">
        <v>800000</v>
      </c>
      <c r="C17" s="193">
        <v>450000</v>
      </c>
      <c r="D17" s="36"/>
      <c r="E17" s="201"/>
      <c r="F17" s="36"/>
      <c r="G17" s="36"/>
      <c r="H17" s="36"/>
      <c r="I17" s="206"/>
      <c r="J17" s="37"/>
      <c r="K17" s="38"/>
    </row>
    <row r="18" spans="1:11" s="18" customFormat="1" x14ac:dyDescent="0.2">
      <c r="A18" s="39">
        <v>67121</v>
      </c>
      <c r="B18" s="147">
        <v>10000</v>
      </c>
      <c r="C18" s="194">
        <v>10000</v>
      </c>
      <c r="D18" s="36"/>
      <c r="E18" s="201"/>
      <c r="F18" s="36"/>
      <c r="G18" s="36"/>
      <c r="H18" s="36"/>
      <c r="I18" s="206"/>
      <c r="J18" s="37"/>
      <c r="K18" s="38"/>
    </row>
    <row r="19" spans="1:11" s="18" customFormat="1" x14ac:dyDescent="0.2">
      <c r="A19" s="218">
        <v>922</v>
      </c>
      <c r="B19" s="219"/>
      <c r="C19" s="219"/>
      <c r="D19" s="220"/>
      <c r="E19" s="220">
        <v>29233</v>
      </c>
      <c r="F19" s="220"/>
      <c r="G19" s="220"/>
      <c r="H19" s="220"/>
      <c r="I19" s="221"/>
      <c r="J19" s="221"/>
      <c r="K19" s="222"/>
    </row>
    <row r="20" spans="1:11" s="18" customFormat="1" x14ac:dyDescent="0.2">
      <c r="A20" s="40"/>
      <c r="B20" s="41"/>
      <c r="C20" s="195"/>
      <c r="D20" s="42"/>
      <c r="E20" s="202"/>
      <c r="F20" s="42"/>
      <c r="G20" s="42"/>
      <c r="H20" s="42"/>
      <c r="I20" s="207"/>
      <c r="J20" s="43"/>
      <c r="K20" s="44"/>
    </row>
    <row r="21" spans="1:11" s="18" customFormat="1" x14ac:dyDescent="0.2">
      <c r="A21" s="40"/>
      <c r="B21" s="41"/>
      <c r="C21" s="195"/>
      <c r="D21" s="42"/>
      <c r="E21" s="202"/>
      <c r="F21" s="42"/>
      <c r="G21" s="42"/>
      <c r="H21" s="42"/>
      <c r="I21" s="207"/>
      <c r="J21" s="43"/>
      <c r="K21" s="44"/>
    </row>
    <row r="22" spans="1:11" s="18" customFormat="1" ht="13.5" thickBot="1" x14ac:dyDescent="0.25">
      <c r="A22" s="45"/>
      <c r="B22" s="46"/>
      <c r="C22" s="196"/>
      <c r="D22" s="47"/>
      <c r="E22" s="203"/>
      <c r="F22" s="47"/>
      <c r="G22" s="47"/>
      <c r="H22" s="47"/>
      <c r="I22" s="208"/>
      <c r="J22" s="48"/>
      <c r="K22" s="49"/>
    </row>
    <row r="23" spans="1:11" s="18" customFormat="1" ht="30" customHeight="1" thickBot="1" x14ac:dyDescent="0.25">
      <c r="A23" s="50" t="s">
        <v>28</v>
      </c>
      <c r="B23" s="51">
        <f t="shared" ref="B23:K23" si="0">SUM(B5:B22)</f>
        <v>810000</v>
      </c>
      <c r="C23" s="197">
        <f t="shared" si="0"/>
        <v>460000</v>
      </c>
      <c r="D23" s="51">
        <f t="shared" si="0"/>
        <v>79210</v>
      </c>
      <c r="E23" s="197">
        <f t="shared" si="0"/>
        <v>114210</v>
      </c>
      <c r="F23" s="51">
        <f t="shared" si="0"/>
        <v>16000</v>
      </c>
      <c r="G23" s="51">
        <f t="shared" si="0"/>
        <v>25000</v>
      </c>
      <c r="H23" s="51">
        <f t="shared" si="0"/>
        <v>0</v>
      </c>
      <c r="I23" s="197">
        <f t="shared" si="0"/>
        <v>5000</v>
      </c>
      <c r="J23" s="51">
        <f t="shared" si="0"/>
        <v>0</v>
      </c>
      <c r="K23" s="51">
        <f t="shared" si="0"/>
        <v>0</v>
      </c>
    </row>
    <row r="24" spans="1:11" s="18" customFormat="1" ht="28.5" customHeight="1" thickBot="1" x14ac:dyDescent="0.25">
      <c r="A24" s="50" t="s">
        <v>29</v>
      </c>
      <c r="B24" s="249">
        <f>SUM(C23,E23,F23,G23,I23)</f>
        <v>620210</v>
      </c>
      <c r="C24" s="250"/>
      <c r="D24" s="250"/>
      <c r="E24" s="250"/>
      <c r="F24" s="250"/>
      <c r="G24" s="250"/>
      <c r="H24" s="250"/>
      <c r="I24" s="250"/>
      <c r="J24" s="250"/>
      <c r="K24" s="251"/>
    </row>
    <row r="25" spans="1:11" x14ac:dyDescent="0.2">
      <c r="A25" s="174"/>
      <c r="B25" s="174"/>
      <c r="C25" s="174"/>
      <c r="D25" s="174"/>
      <c r="E25" s="174"/>
      <c r="F25" s="52"/>
      <c r="G25" s="53"/>
      <c r="K25" s="19"/>
    </row>
    <row r="26" spans="1:11" ht="26.25" hidden="1" customHeight="1" thickBot="1" x14ac:dyDescent="0.25">
      <c r="A26" s="145" t="s">
        <v>23</v>
      </c>
      <c r="B26" s="258" t="s">
        <v>30</v>
      </c>
      <c r="C26" s="259"/>
      <c r="D26" s="260"/>
      <c r="E26" s="260"/>
      <c r="F26" s="260"/>
      <c r="G26" s="260"/>
      <c r="H26" s="260"/>
      <c r="I26" s="260"/>
      <c r="J26" s="260"/>
      <c r="K26" s="261"/>
    </row>
    <row r="27" spans="1:11" ht="60.75" hidden="1" thickBot="1" x14ac:dyDescent="0.25">
      <c r="A27" s="146" t="s">
        <v>25</v>
      </c>
      <c r="B27" s="142" t="s">
        <v>2</v>
      </c>
      <c r="C27" s="189"/>
      <c r="D27" s="143" t="s">
        <v>3</v>
      </c>
      <c r="E27" s="143"/>
      <c r="F27" s="143" t="s">
        <v>4</v>
      </c>
      <c r="G27" s="143" t="s">
        <v>5</v>
      </c>
      <c r="H27" s="143" t="s">
        <v>26</v>
      </c>
      <c r="I27" s="143"/>
      <c r="J27" s="143" t="s">
        <v>27</v>
      </c>
      <c r="K27" s="144" t="s">
        <v>8</v>
      </c>
    </row>
    <row r="28" spans="1:11" hidden="1" x14ac:dyDescent="0.2">
      <c r="A28" s="54">
        <v>63</v>
      </c>
      <c r="B28" s="55"/>
      <c r="C28" s="55"/>
      <c r="D28" s="56"/>
      <c r="E28" s="56"/>
      <c r="F28" s="57"/>
      <c r="G28" s="58">
        <v>25000</v>
      </c>
      <c r="H28" s="58"/>
      <c r="I28" s="59"/>
      <c r="J28" s="59"/>
      <c r="K28" s="60"/>
    </row>
    <row r="29" spans="1:11" hidden="1" x14ac:dyDescent="0.2">
      <c r="A29" s="39">
        <v>64</v>
      </c>
      <c r="B29" s="35"/>
      <c r="C29" s="35"/>
      <c r="D29" s="36">
        <v>10</v>
      </c>
      <c r="E29" s="36"/>
      <c r="F29" s="36"/>
      <c r="G29" s="36"/>
      <c r="H29" s="36"/>
      <c r="I29" s="37"/>
      <c r="J29" s="37"/>
      <c r="K29" s="38"/>
    </row>
    <row r="30" spans="1:11" hidden="1" x14ac:dyDescent="0.2">
      <c r="A30" s="39">
        <v>65</v>
      </c>
      <c r="B30" s="35"/>
      <c r="C30" s="35"/>
      <c r="D30" s="36"/>
      <c r="E30" s="36"/>
      <c r="F30" s="36">
        <v>16000</v>
      </c>
      <c r="G30" s="36"/>
      <c r="H30" s="36"/>
      <c r="I30" s="37"/>
      <c r="J30" s="37"/>
      <c r="K30" s="38"/>
    </row>
    <row r="31" spans="1:11" hidden="1" x14ac:dyDescent="0.2">
      <c r="A31" s="39">
        <v>66</v>
      </c>
      <c r="B31" s="35"/>
      <c r="C31" s="35"/>
      <c r="D31" s="36">
        <v>100000</v>
      </c>
      <c r="E31" s="36"/>
      <c r="F31" s="36"/>
      <c r="G31" s="36"/>
      <c r="H31" s="36"/>
      <c r="I31" s="37"/>
      <c r="J31" s="37"/>
      <c r="K31" s="38"/>
    </row>
    <row r="32" spans="1:11" hidden="1" x14ac:dyDescent="0.2">
      <c r="A32" s="39">
        <v>67</v>
      </c>
      <c r="B32" s="35">
        <v>510000</v>
      </c>
      <c r="C32" s="35"/>
      <c r="D32" s="36"/>
      <c r="E32" s="36"/>
      <c r="F32" s="36"/>
      <c r="G32" s="36"/>
      <c r="H32" s="36"/>
      <c r="I32" s="37"/>
      <c r="J32" s="37"/>
      <c r="K32" s="38"/>
    </row>
    <row r="33" spans="1:11" hidden="1" x14ac:dyDescent="0.2">
      <c r="A33" s="39"/>
      <c r="B33" s="35"/>
      <c r="C33" s="35"/>
      <c r="D33" s="36"/>
      <c r="E33" s="36"/>
      <c r="F33" s="36"/>
      <c r="G33" s="36"/>
      <c r="H33" s="36"/>
      <c r="I33" s="37"/>
      <c r="J33" s="37"/>
      <c r="K33" s="38"/>
    </row>
    <row r="34" spans="1:11" hidden="1" x14ac:dyDescent="0.2">
      <c r="A34" s="39"/>
      <c r="B34" s="35"/>
      <c r="C34" s="35"/>
      <c r="D34" s="36"/>
      <c r="E34" s="36"/>
      <c r="F34" s="36"/>
      <c r="G34" s="36"/>
      <c r="H34" s="36"/>
      <c r="I34" s="37"/>
      <c r="J34" s="37"/>
      <c r="K34" s="38"/>
    </row>
    <row r="35" spans="1:11" ht="13.5" hidden="1" thickBot="1" x14ac:dyDescent="0.25">
      <c r="A35" s="45"/>
      <c r="B35" s="46"/>
      <c r="C35" s="46"/>
      <c r="D35" s="47"/>
      <c r="E35" s="47"/>
      <c r="F35" s="47"/>
      <c r="G35" s="47"/>
      <c r="H35" s="47"/>
      <c r="I35" s="48"/>
      <c r="J35" s="48"/>
      <c r="K35" s="49"/>
    </row>
    <row r="36" spans="1:11" s="18" customFormat="1" ht="30" hidden="1" customHeight="1" thickBot="1" x14ac:dyDescent="0.25">
      <c r="A36" s="50" t="s">
        <v>28</v>
      </c>
      <c r="B36" s="51">
        <f>SUM(B28:B35)</f>
        <v>510000</v>
      </c>
      <c r="C36" s="51"/>
      <c r="D36" s="51">
        <f t="shared" ref="D36:K36" si="1">SUM(D28:D35)</f>
        <v>100010</v>
      </c>
      <c r="E36" s="51"/>
      <c r="F36" s="51">
        <f t="shared" si="1"/>
        <v>16000</v>
      </c>
      <c r="G36" s="51">
        <f t="shared" si="1"/>
        <v>25000</v>
      </c>
      <c r="H36" s="51">
        <f t="shared" si="1"/>
        <v>0</v>
      </c>
      <c r="I36" s="51"/>
      <c r="J36" s="51">
        <f t="shared" si="1"/>
        <v>0</v>
      </c>
      <c r="K36" s="51">
        <f t="shared" si="1"/>
        <v>0</v>
      </c>
    </row>
    <row r="37" spans="1:11" s="18" customFormat="1" ht="28.5" hidden="1" customHeight="1" thickBot="1" x14ac:dyDescent="0.25">
      <c r="A37" s="50" t="s">
        <v>31</v>
      </c>
      <c r="B37" s="249">
        <f>B36+D36+F36+G36+H36+J36+K36</f>
        <v>651010</v>
      </c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3.5" hidden="1" thickBot="1" x14ac:dyDescent="0.25">
      <c r="F38" s="62"/>
      <c r="G38" s="63"/>
    </row>
    <row r="39" spans="1:11" ht="26.25" hidden="1" customHeight="1" thickBot="1" x14ac:dyDescent="0.25">
      <c r="A39" s="145" t="s">
        <v>23</v>
      </c>
      <c r="B39" s="262" t="s">
        <v>32</v>
      </c>
      <c r="C39" s="263"/>
      <c r="D39" s="264"/>
      <c r="E39" s="264"/>
      <c r="F39" s="264"/>
      <c r="G39" s="264"/>
      <c r="H39" s="264"/>
      <c r="I39" s="264"/>
      <c r="J39" s="264"/>
      <c r="K39" s="265"/>
    </row>
    <row r="40" spans="1:11" ht="60.75" hidden="1" thickBot="1" x14ac:dyDescent="0.25">
      <c r="A40" s="146" t="s">
        <v>25</v>
      </c>
      <c r="B40" s="142" t="s">
        <v>2</v>
      </c>
      <c r="C40" s="189"/>
      <c r="D40" s="143" t="s">
        <v>3</v>
      </c>
      <c r="E40" s="143"/>
      <c r="F40" s="143" t="s">
        <v>4</v>
      </c>
      <c r="G40" s="143" t="s">
        <v>5</v>
      </c>
      <c r="H40" s="143" t="s">
        <v>26</v>
      </c>
      <c r="I40" s="143"/>
      <c r="J40" s="143" t="s">
        <v>27</v>
      </c>
      <c r="K40" s="144" t="s">
        <v>8</v>
      </c>
    </row>
    <row r="41" spans="1:11" hidden="1" x14ac:dyDescent="0.2">
      <c r="A41" s="54">
        <v>63</v>
      </c>
      <c r="B41" s="55"/>
      <c r="C41" s="55"/>
      <c r="D41" s="56"/>
      <c r="E41" s="56"/>
      <c r="F41" s="57"/>
      <c r="G41" s="58">
        <v>25000</v>
      </c>
      <c r="H41" s="58"/>
      <c r="I41" s="59"/>
      <c r="J41" s="59"/>
      <c r="K41" s="60"/>
    </row>
    <row r="42" spans="1:11" hidden="1" x14ac:dyDescent="0.2">
      <c r="A42" s="39">
        <v>64</v>
      </c>
      <c r="B42" s="35"/>
      <c r="C42" s="35"/>
      <c r="D42" s="36">
        <v>10</v>
      </c>
      <c r="E42" s="36"/>
      <c r="F42" s="36"/>
      <c r="G42" s="36"/>
      <c r="H42" s="36"/>
      <c r="I42" s="37"/>
      <c r="J42" s="37"/>
      <c r="K42" s="38"/>
    </row>
    <row r="43" spans="1:11" hidden="1" x14ac:dyDescent="0.2">
      <c r="A43" s="39">
        <v>65</v>
      </c>
      <c r="B43" s="35"/>
      <c r="C43" s="35"/>
      <c r="D43" s="36"/>
      <c r="E43" s="36"/>
      <c r="F43" s="36">
        <v>16000</v>
      </c>
      <c r="G43" s="36"/>
      <c r="H43" s="36"/>
      <c r="I43" s="37"/>
      <c r="J43" s="37"/>
      <c r="K43" s="38"/>
    </row>
    <row r="44" spans="1:11" hidden="1" x14ac:dyDescent="0.2">
      <c r="A44" s="39">
        <v>66</v>
      </c>
      <c r="B44" s="35"/>
      <c r="C44" s="35"/>
      <c r="D44" s="36">
        <v>100000</v>
      </c>
      <c r="E44" s="36"/>
      <c r="F44" s="36"/>
      <c r="G44" s="36"/>
      <c r="H44" s="36"/>
      <c r="I44" s="37"/>
      <c r="J44" s="37"/>
      <c r="K44" s="38"/>
    </row>
    <row r="45" spans="1:11" hidden="1" x14ac:dyDescent="0.2">
      <c r="A45" s="39">
        <v>67</v>
      </c>
      <c r="B45" s="35">
        <v>510000</v>
      </c>
      <c r="C45" s="35"/>
      <c r="D45" s="36"/>
      <c r="E45" s="36"/>
      <c r="F45" s="36"/>
      <c r="G45" s="36"/>
      <c r="H45" s="36"/>
      <c r="I45" s="37"/>
      <c r="J45" s="37"/>
      <c r="K45" s="38"/>
    </row>
    <row r="46" spans="1:11" ht="13.5" hidden="1" customHeight="1" x14ac:dyDescent="0.2">
      <c r="A46" s="39"/>
      <c r="B46" s="35"/>
      <c r="C46" s="35"/>
      <c r="D46" s="36"/>
      <c r="E46" s="36"/>
      <c r="F46" s="36"/>
      <c r="G46" s="36"/>
      <c r="H46" s="36"/>
      <c r="I46" s="37"/>
      <c r="J46" s="37"/>
      <c r="K46" s="38"/>
    </row>
    <row r="47" spans="1:11" ht="13.5" hidden="1" customHeight="1" x14ac:dyDescent="0.2">
      <c r="A47" s="39"/>
      <c r="B47" s="35"/>
      <c r="C47" s="35"/>
      <c r="D47" s="36"/>
      <c r="E47" s="36"/>
      <c r="F47" s="36"/>
      <c r="G47" s="36"/>
      <c r="H47" s="36"/>
      <c r="I47" s="37"/>
      <c r="J47" s="37"/>
      <c r="K47" s="38"/>
    </row>
    <row r="48" spans="1:11" ht="13.5" hidden="1" customHeight="1" thickBot="1" x14ac:dyDescent="0.25">
      <c r="A48" s="45"/>
      <c r="B48" s="46"/>
      <c r="C48" s="46"/>
      <c r="D48" s="47"/>
      <c r="E48" s="47"/>
      <c r="F48" s="47"/>
      <c r="G48" s="47"/>
      <c r="H48" s="47"/>
      <c r="I48" s="48"/>
      <c r="J48" s="48"/>
      <c r="K48" s="49"/>
    </row>
    <row r="49" spans="1:11" s="18" customFormat="1" ht="30" hidden="1" customHeight="1" thickBot="1" x14ac:dyDescent="0.25">
      <c r="A49" s="50" t="s">
        <v>28</v>
      </c>
      <c r="B49" s="51">
        <f>SUM(B41:B48)</f>
        <v>510000</v>
      </c>
      <c r="C49" s="51"/>
      <c r="D49" s="51">
        <f t="shared" ref="D49:K49" si="2">SUM(D41:D48)</f>
        <v>100010</v>
      </c>
      <c r="E49" s="51"/>
      <c r="F49" s="51">
        <f t="shared" si="2"/>
        <v>16000</v>
      </c>
      <c r="G49" s="51">
        <f t="shared" si="2"/>
        <v>25000</v>
      </c>
      <c r="H49" s="51">
        <f t="shared" si="2"/>
        <v>0</v>
      </c>
      <c r="I49" s="51"/>
      <c r="J49" s="51">
        <f t="shared" si="2"/>
        <v>0</v>
      </c>
      <c r="K49" s="51">
        <f t="shared" si="2"/>
        <v>0</v>
      </c>
    </row>
    <row r="50" spans="1:11" s="18" customFormat="1" ht="28.5" hidden="1" customHeight="1" thickBot="1" x14ac:dyDescent="0.25">
      <c r="A50" s="50" t="s">
        <v>33</v>
      </c>
      <c r="B50" s="249">
        <f>B49+D49+F49+G49+H49+J49+K49</f>
        <v>651010</v>
      </c>
      <c r="C50" s="250"/>
      <c r="D50" s="250"/>
      <c r="E50" s="250"/>
      <c r="F50" s="250"/>
      <c r="G50" s="250"/>
      <c r="H50" s="250"/>
      <c r="I50" s="250"/>
      <c r="J50" s="250"/>
      <c r="K50" s="251"/>
    </row>
    <row r="51" spans="1:11" ht="13.5" hidden="1" customHeight="1" x14ac:dyDescent="0.2">
      <c r="D51" s="64"/>
      <c r="E51" s="64"/>
      <c r="F51" s="62"/>
      <c r="G51" s="65"/>
    </row>
    <row r="52" spans="1:11" ht="13.5" hidden="1" customHeight="1" x14ac:dyDescent="0.2">
      <c r="D52" s="64"/>
      <c r="E52" s="64"/>
      <c r="F52" s="66"/>
      <c r="G52" s="67"/>
    </row>
    <row r="53" spans="1:11" ht="13.5" hidden="1" customHeight="1" x14ac:dyDescent="0.2">
      <c r="F53" s="68"/>
      <c r="G53" s="69"/>
    </row>
    <row r="54" spans="1:11" ht="13.5" hidden="1" customHeight="1" x14ac:dyDescent="0.2">
      <c r="F54" s="70"/>
      <c r="G54" s="71"/>
    </row>
    <row r="55" spans="1:11" ht="13.5" hidden="1" customHeight="1" x14ac:dyDescent="0.2">
      <c r="F55" s="62"/>
      <c r="G55" s="63"/>
    </row>
    <row r="56" spans="1:11" ht="28.5" hidden="1" customHeight="1" x14ac:dyDescent="0.2">
      <c r="D56" s="64"/>
      <c r="E56" s="64"/>
      <c r="F56" s="62"/>
      <c r="G56" s="72"/>
    </row>
    <row r="57" spans="1:11" ht="13.5" hidden="1" customHeight="1" x14ac:dyDescent="0.2">
      <c r="D57" s="64"/>
      <c r="E57" s="64"/>
      <c r="F57" s="62"/>
      <c r="G57" s="67"/>
    </row>
    <row r="58" spans="1:11" ht="13.5" hidden="1" customHeight="1" x14ac:dyDescent="0.2">
      <c r="F58" s="62"/>
      <c r="G58" s="63"/>
    </row>
    <row r="59" spans="1:11" ht="13.5" hidden="1" customHeight="1" x14ac:dyDescent="0.2">
      <c r="F59" s="62"/>
      <c r="G59" s="71"/>
    </row>
    <row r="60" spans="1:11" ht="13.5" hidden="1" customHeight="1" x14ac:dyDescent="0.2">
      <c r="F60" s="62"/>
      <c r="G60" s="63"/>
    </row>
    <row r="61" spans="1:11" ht="22.5" hidden="1" customHeight="1" x14ac:dyDescent="0.2">
      <c r="F61" s="62"/>
      <c r="G61" s="73"/>
    </row>
    <row r="62" spans="1:11" ht="13.5" hidden="1" customHeight="1" x14ac:dyDescent="0.2">
      <c r="F62" s="68"/>
      <c r="G62" s="69"/>
    </row>
    <row r="63" spans="1:11" ht="13.5" hidden="1" customHeight="1" x14ac:dyDescent="0.2">
      <c r="B63" s="64"/>
      <c r="C63" s="64"/>
      <c r="F63" s="68"/>
      <c r="G63" s="74"/>
    </row>
    <row r="64" spans="1:11" ht="13.5" hidden="1" customHeight="1" x14ac:dyDescent="0.2">
      <c r="D64" s="64"/>
      <c r="E64" s="64"/>
      <c r="F64" s="68"/>
      <c r="G64" s="75"/>
    </row>
    <row r="65" spans="1:7" ht="13.5" hidden="1" customHeight="1" x14ac:dyDescent="0.2">
      <c r="D65" s="64"/>
      <c r="E65" s="64"/>
      <c r="F65" s="70"/>
      <c r="G65" s="67"/>
    </row>
    <row r="66" spans="1:7" ht="13.5" hidden="1" customHeight="1" x14ac:dyDescent="0.2">
      <c r="F66" s="62"/>
      <c r="G66" s="63"/>
    </row>
    <row r="67" spans="1:7" ht="13.5" hidden="1" customHeight="1" x14ac:dyDescent="0.2">
      <c r="B67" s="64"/>
      <c r="C67" s="64"/>
      <c r="F67" s="62"/>
      <c r="G67" s="65"/>
    </row>
    <row r="68" spans="1:7" ht="13.5" hidden="1" customHeight="1" x14ac:dyDescent="0.2">
      <c r="D68" s="64"/>
      <c r="E68" s="64"/>
      <c r="F68" s="62"/>
      <c r="G68" s="74"/>
    </row>
    <row r="69" spans="1:7" ht="13.5" hidden="1" customHeight="1" x14ac:dyDescent="0.2">
      <c r="D69" s="64"/>
      <c r="E69" s="64"/>
      <c r="F69" s="70"/>
      <c r="G69" s="67"/>
    </row>
    <row r="70" spans="1:7" ht="13.5" hidden="1" customHeight="1" x14ac:dyDescent="0.2">
      <c r="F70" s="68"/>
      <c r="G70" s="63"/>
    </row>
    <row r="71" spans="1:7" ht="13.5" customHeight="1" x14ac:dyDescent="0.2">
      <c r="D71" s="64"/>
      <c r="E71" s="64"/>
      <c r="F71" s="68"/>
      <c r="G71" s="74"/>
    </row>
    <row r="72" spans="1:7" ht="22.5" customHeight="1" x14ac:dyDescent="0.2">
      <c r="F72" s="70"/>
      <c r="G72" s="73"/>
    </row>
    <row r="73" spans="1:7" ht="13.5" customHeight="1" x14ac:dyDescent="0.2">
      <c r="F73" s="62"/>
      <c r="G73" s="63"/>
    </row>
    <row r="74" spans="1:7" ht="13.5" customHeight="1" x14ac:dyDescent="0.2">
      <c r="F74" s="70"/>
      <c r="G74" s="67"/>
    </row>
    <row r="75" spans="1:7" ht="13.5" customHeight="1" x14ac:dyDescent="0.2">
      <c r="F75" s="62"/>
      <c r="G75" s="63"/>
    </row>
    <row r="76" spans="1:7" ht="13.5" customHeight="1" x14ac:dyDescent="0.2">
      <c r="F76" s="62"/>
      <c r="G76" s="63"/>
    </row>
    <row r="77" spans="1:7" ht="13.5" customHeight="1" x14ac:dyDescent="0.2">
      <c r="A77" s="64"/>
      <c r="F77" s="76"/>
      <c r="G77" s="74"/>
    </row>
    <row r="78" spans="1:7" ht="13.5" customHeight="1" x14ac:dyDescent="0.2">
      <c r="B78" s="64"/>
      <c r="C78" s="64"/>
      <c r="D78" s="64"/>
      <c r="E78" s="64"/>
      <c r="F78" s="77"/>
      <c r="G78" s="74"/>
    </row>
    <row r="79" spans="1:7" ht="13.5" customHeight="1" x14ac:dyDescent="0.2">
      <c r="B79" s="64"/>
      <c r="C79" s="64"/>
      <c r="D79" s="64"/>
      <c r="E79" s="64"/>
      <c r="F79" s="77"/>
      <c r="G79" s="65"/>
    </row>
    <row r="80" spans="1:7" ht="13.5" customHeight="1" x14ac:dyDescent="0.2">
      <c r="B80" s="64"/>
      <c r="C80" s="64"/>
      <c r="D80" s="64"/>
      <c r="E80" s="64"/>
      <c r="F80" s="70"/>
      <c r="G80" s="71"/>
    </row>
    <row r="81" spans="2:7" x14ac:dyDescent="0.2">
      <c r="F81" s="62"/>
      <c r="G81" s="63"/>
    </row>
    <row r="82" spans="2:7" x14ac:dyDescent="0.2">
      <c r="B82" s="64"/>
      <c r="C82" s="64"/>
      <c r="F82" s="62"/>
      <c r="G82" s="74"/>
    </row>
    <row r="83" spans="2:7" x14ac:dyDescent="0.2">
      <c r="D83" s="64"/>
      <c r="E83" s="64"/>
      <c r="F83" s="62"/>
      <c r="G83" s="65"/>
    </row>
    <row r="84" spans="2:7" x14ac:dyDescent="0.2">
      <c r="D84" s="64"/>
      <c r="E84" s="64"/>
      <c r="F84" s="70"/>
      <c r="G84" s="67"/>
    </row>
    <row r="85" spans="2:7" x14ac:dyDescent="0.2">
      <c r="F85" s="62"/>
      <c r="G85" s="63"/>
    </row>
    <row r="86" spans="2:7" x14ac:dyDescent="0.2">
      <c r="F86" s="62"/>
      <c r="G86" s="63"/>
    </row>
    <row r="87" spans="2:7" x14ac:dyDescent="0.2">
      <c r="F87" s="78"/>
      <c r="G87" s="79"/>
    </row>
    <row r="88" spans="2:7" x14ac:dyDescent="0.2">
      <c r="F88" s="62"/>
      <c r="G88" s="63"/>
    </row>
    <row r="89" spans="2:7" x14ac:dyDescent="0.2">
      <c r="F89" s="62"/>
      <c r="G89" s="63"/>
    </row>
    <row r="90" spans="2:7" x14ac:dyDescent="0.2">
      <c r="F90" s="62"/>
      <c r="G90" s="63"/>
    </row>
    <row r="91" spans="2:7" x14ac:dyDescent="0.2">
      <c r="F91" s="70"/>
      <c r="G91" s="67"/>
    </row>
    <row r="92" spans="2:7" x14ac:dyDescent="0.2">
      <c r="F92" s="62"/>
      <c r="G92" s="63"/>
    </row>
    <row r="93" spans="2:7" x14ac:dyDescent="0.2">
      <c r="F93" s="70"/>
      <c r="G93" s="67"/>
    </row>
    <row r="94" spans="2:7" x14ac:dyDescent="0.2">
      <c r="F94" s="62"/>
      <c r="G94" s="63"/>
    </row>
    <row r="95" spans="2:7" x14ac:dyDescent="0.2">
      <c r="F95" s="62"/>
      <c r="G95" s="63"/>
    </row>
    <row r="96" spans="2:7" x14ac:dyDescent="0.2">
      <c r="F96" s="62"/>
      <c r="G96" s="63"/>
    </row>
    <row r="97" spans="1:7" x14ac:dyDescent="0.2">
      <c r="F97" s="62"/>
      <c r="G97" s="63"/>
    </row>
    <row r="98" spans="1:7" ht="28.5" customHeight="1" x14ac:dyDescent="0.2">
      <c r="A98" s="80"/>
      <c r="B98" s="80"/>
      <c r="C98" s="80"/>
      <c r="D98" s="80"/>
      <c r="E98" s="80"/>
      <c r="F98" s="81"/>
      <c r="G98" s="82"/>
    </row>
    <row r="99" spans="1:7" x14ac:dyDescent="0.2">
      <c r="D99" s="64"/>
      <c r="E99" s="64"/>
      <c r="F99" s="62"/>
      <c r="G99" s="65"/>
    </row>
    <row r="100" spans="1:7" x14ac:dyDescent="0.2">
      <c r="F100" s="83"/>
      <c r="G100" s="84"/>
    </row>
    <row r="101" spans="1:7" x14ac:dyDescent="0.2">
      <c r="F101" s="62"/>
      <c r="G101" s="63"/>
    </row>
    <row r="102" spans="1:7" x14ac:dyDescent="0.2">
      <c r="F102" s="78"/>
      <c r="G102" s="79"/>
    </row>
    <row r="103" spans="1:7" x14ac:dyDescent="0.2">
      <c r="F103" s="78"/>
      <c r="G103" s="79"/>
    </row>
    <row r="104" spans="1:7" x14ac:dyDescent="0.2">
      <c r="F104" s="62"/>
      <c r="G104" s="63"/>
    </row>
    <row r="105" spans="1:7" x14ac:dyDescent="0.2">
      <c r="F105" s="70"/>
      <c r="G105" s="67"/>
    </row>
    <row r="106" spans="1:7" x14ac:dyDescent="0.2">
      <c r="F106" s="62"/>
      <c r="G106" s="63"/>
    </row>
    <row r="107" spans="1:7" x14ac:dyDescent="0.2">
      <c r="F107" s="62"/>
      <c r="G107" s="63"/>
    </row>
    <row r="108" spans="1:7" x14ac:dyDescent="0.2">
      <c r="F108" s="70"/>
      <c r="G108" s="67"/>
    </row>
    <row r="109" spans="1:7" x14ac:dyDescent="0.2">
      <c r="F109" s="62"/>
      <c r="G109" s="63"/>
    </row>
    <row r="110" spans="1:7" x14ac:dyDescent="0.2">
      <c r="F110" s="78"/>
      <c r="G110" s="79"/>
    </row>
    <row r="111" spans="1:7" x14ac:dyDescent="0.2">
      <c r="F111" s="70"/>
      <c r="G111" s="84"/>
    </row>
    <row r="112" spans="1:7" x14ac:dyDescent="0.2">
      <c r="F112" s="68"/>
      <c r="G112" s="79"/>
    </row>
    <row r="113" spans="2:7" x14ac:dyDescent="0.2">
      <c r="F113" s="70"/>
      <c r="G113" s="67"/>
    </row>
    <row r="114" spans="2:7" x14ac:dyDescent="0.2">
      <c r="F114" s="62"/>
      <c r="G114" s="63"/>
    </row>
    <row r="115" spans="2:7" x14ac:dyDescent="0.2">
      <c r="D115" s="64"/>
      <c r="E115" s="64"/>
      <c r="F115" s="62"/>
      <c r="G115" s="65"/>
    </row>
    <row r="116" spans="2:7" x14ac:dyDescent="0.2">
      <c r="F116" s="68"/>
      <c r="G116" s="67"/>
    </row>
    <row r="117" spans="2:7" x14ac:dyDescent="0.2">
      <c r="F117" s="68"/>
      <c r="G117" s="79"/>
    </row>
    <row r="118" spans="2:7" x14ac:dyDescent="0.2">
      <c r="D118" s="64"/>
      <c r="E118" s="64"/>
      <c r="F118" s="68"/>
      <c r="G118" s="85"/>
    </row>
    <row r="119" spans="2:7" x14ac:dyDescent="0.2">
      <c r="D119" s="64"/>
      <c r="E119" s="64"/>
      <c r="F119" s="70"/>
      <c r="G119" s="71"/>
    </row>
    <row r="120" spans="2:7" x14ac:dyDescent="0.2">
      <c r="F120" s="62"/>
      <c r="G120" s="63"/>
    </row>
    <row r="121" spans="2:7" x14ac:dyDescent="0.2">
      <c r="F121" s="83"/>
      <c r="G121" s="86"/>
    </row>
    <row r="122" spans="2:7" ht="11.25" customHeight="1" x14ac:dyDescent="0.2">
      <c r="F122" s="78"/>
      <c r="G122" s="79"/>
    </row>
    <row r="123" spans="2:7" ht="24" customHeight="1" x14ac:dyDescent="0.2">
      <c r="B123" s="64"/>
      <c r="C123" s="64"/>
      <c r="F123" s="78"/>
      <c r="G123" s="87"/>
    </row>
    <row r="124" spans="2:7" ht="15" customHeight="1" x14ac:dyDescent="0.2">
      <c r="D124" s="64"/>
      <c r="E124" s="64"/>
      <c r="F124" s="78"/>
      <c r="G124" s="87"/>
    </row>
    <row r="125" spans="2:7" ht="11.25" customHeight="1" x14ac:dyDescent="0.2">
      <c r="F125" s="83"/>
      <c r="G125" s="84"/>
    </row>
    <row r="126" spans="2:7" x14ac:dyDescent="0.2">
      <c r="F126" s="78"/>
      <c r="G126" s="79"/>
    </row>
    <row r="127" spans="2:7" ht="13.5" customHeight="1" x14ac:dyDescent="0.2">
      <c r="B127" s="64"/>
      <c r="C127" s="64"/>
      <c r="F127" s="78"/>
      <c r="G127" s="88"/>
    </row>
    <row r="128" spans="2:7" ht="12.75" customHeight="1" x14ac:dyDescent="0.2">
      <c r="D128" s="64"/>
      <c r="E128" s="64"/>
      <c r="F128" s="78"/>
      <c r="G128" s="65"/>
    </row>
    <row r="129" spans="1:7" ht="12.75" customHeight="1" x14ac:dyDescent="0.2">
      <c r="D129" s="64"/>
      <c r="E129" s="64"/>
      <c r="F129" s="70"/>
      <c r="G129" s="71"/>
    </row>
    <row r="130" spans="1:7" x14ac:dyDescent="0.2">
      <c r="F130" s="62"/>
      <c r="G130" s="63"/>
    </row>
    <row r="131" spans="1:7" x14ac:dyDescent="0.2">
      <c r="D131" s="64"/>
      <c r="E131" s="64"/>
      <c r="F131" s="62"/>
      <c r="G131" s="85"/>
    </row>
    <row r="132" spans="1:7" x14ac:dyDescent="0.2">
      <c r="F132" s="83"/>
      <c r="G132" s="84"/>
    </row>
    <row r="133" spans="1:7" x14ac:dyDescent="0.2">
      <c r="F133" s="78"/>
      <c r="G133" s="79"/>
    </row>
    <row r="134" spans="1:7" x14ac:dyDescent="0.2">
      <c r="F134" s="62"/>
      <c r="G134" s="63"/>
    </row>
    <row r="135" spans="1:7" ht="19.5" customHeight="1" x14ac:dyDescent="0.2">
      <c r="A135" s="89"/>
      <c r="B135" s="174"/>
      <c r="C135" s="174"/>
      <c r="D135" s="174"/>
      <c r="E135" s="174"/>
      <c r="F135" s="174"/>
      <c r="G135" s="74"/>
    </row>
    <row r="136" spans="1:7" ht="15" customHeight="1" x14ac:dyDescent="0.2">
      <c r="A136" s="64"/>
      <c r="F136" s="76"/>
      <c r="G136" s="74"/>
    </row>
    <row r="137" spans="1:7" x14ac:dyDescent="0.2">
      <c r="A137" s="64"/>
      <c r="B137" s="64"/>
      <c r="C137" s="64"/>
      <c r="F137" s="76"/>
      <c r="G137" s="65"/>
    </row>
    <row r="138" spans="1:7" x14ac:dyDescent="0.2">
      <c r="D138" s="64"/>
      <c r="E138" s="64"/>
      <c r="F138" s="62"/>
      <c r="G138" s="74"/>
    </row>
    <row r="139" spans="1:7" x14ac:dyDescent="0.2">
      <c r="F139" s="66"/>
      <c r="G139" s="67"/>
    </row>
    <row r="140" spans="1:7" x14ac:dyDescent="0.2">
      <c r="B140" s="64"/>
      <c r="C140" s="64"/>
      <c r="F140" s="62"/>
      <c r="G140" s="65"/>
    </row>
    <row r="141" spans="1:7" x14ac:dyDescent="0.2">
      <c r="D141" s="64"/>
      <c r="E141" s="64"/>
      <c r="F141" s="62"/>
      <c r="G141" s="65"/>
    </row>
    <row r="142" spans="1:7" x14ac:dyDescent="0.2">
      <c r="F142" s="70"/>
      <c r="G142" s="71"/>
    </row>
    <row r="143" spans="1:7" ht="22.5" customHeight="1" x14ac:dyDescent="0.2">
      <c r="D143" s="64"/>
      <c r="E143" s="64"/>
      <c r="F143" s="62"/>
      <c r="G143" s="72"/>
    </row>
    <row r="144" spans="1:7" x14ac:dyDescent="0.2">
      <c r="F144" s="62"/>
      <c r="G144" s="71"/>
    </row>
    <row r="145" spans="1:7" x14ac:dyDescent="0.2">
      <c r="B145" s="64"/>
      <c r="C145" s="64"/>
      <c r="F145" s="68"/>
      <c r="G145" s="74"/>
    </row>
    <row r="146" spans="1:7" x14ac:dyDescent="0.2">
      <c r="D146" s="64"/>
      <c r="E146" s="64"/>
      <c r="F146" s="68"/>
      <c r="G146" s="75"/>
    </row>
    <row r="147" spans="1:7" x14ac:dyDescent="0.2">
      <c r="F147" s="70"/>
      <c r="G147" s="67"/>
    </row>
    <row r="148" spans="1:7" ht="13.5" customHeight="1" x14ac:dyDescent="0.2">
      <c r="A148" s="64"/>
      <c r="F148" s="76"/>
      <c r="G148" s="74"/>
    </row>
    <row r="149" spans="1:7" ht="13.5" customHeight="1" x14ac:dyDescent="0.2">
      <c r="B149" s="64"/>
      <c r="C149" s="64"/>
      <c r="F149" s="62"/>
      <c r="G149" s="74"/>
    </row>
    <row r="150" spans="1:7" ht="13.5" customHeight="1" x14ac:dyDescent="0.2">
      <c r="D150" s="64"/>
      <c r="E150" s="64"/>
      <c r="F150" s="62"/>
      <c r="G150" s="65"/>
    </row>
    <row r="151" spans="1:7" x14ac:dyDescent="0.2">
      <c r="D151" s="64"/>
      <c r="E151" s="64"/>
      <c r="F151" s="70"/>
      <c r="G151" s="67"/>
    </row>
    <row r="152" spans="1:7" x14ac:dyDescent="0.2">
      <c r="D152" s="64"/>
      <c r="E152" s="64"/>
      <c r="F152" s="62"/>
      <c r="G152" s="65"/>
    </row>
    <row r="153" spans="1:7" x14ac:dyDescent="0.2">
      <c r="F153" s="83"/>
      <c r="G153" s="84"/>
    </row>
    <row r="154" spans="1:7" x14ac:dyDescent="0.2">
      <c r="D154" s="64"/>
      <c r="E154" s="64"/>
      <c r="F154" s="68"/>
      <c r="G154" s="85"/>
    </row>
    <row r="155" spans="1:7" x14ac:dyDescent="0.2">
      <c r="D155" s="64"/>
      <c r="E155" s="64"/>
      <c r="F155" s="70"/>
      <c r="G155" s="71"/>
    </row>
    <row r="156" spans="1:7" x14ac:dyDescent="0.2">
      <c r="F156" s="83"/>
      <c r="G156" s="90"/>
    </row>
    <row r="157" spans="1:7" x14ac:dyDescent="0.2">
      <c r="B157" s="64"/>
      <c r="C157" s="64"/>
      <c r="F157" s="78"/>
      <c r="G157" s="88"/>
    </row>
    <row r="158" spans="1:7" x14ac:dyDescent="0.2">
      <c r="D158" s="64"/>
      <c r="E158" s="64"/>
      <c r="F158" s="78"/>
      <c r="G158" s="65"/>
    </row>
    <row r="159" spans="1:7" x14ac:dyDescent="0.2">
      <c r="D159" s="64"/>
      <c r="E159" s="64"/>
      <c r="F159" s="70"/>
      <c r="G159" s="71"/>
    </row>
    <row r="160" spans="1:7" x14ac:dyDescent="0.2">
      <c r="D160" s="64"/>
      <c r="E160" s="64"/>
      <c r="F160" s="70"/>
      <c r="G160" s="71"/>
    </row>
    <row r="161" spans="1:7" x14ac:dyDescent="0.2">
      <c r="F161" s="62"/>
      <c r="G161" s="63"/>
    </row>
    <row r="162" spans="1:7" s="91" customFormat="1" ht="18" customHeight="1" x14ac:dyDescent="0.25">
      <c r="A162" s="252"/>
      <c r="B162" s="253"/>
      <c r="C162" s="253"/>
      <c r="D162" s="253"/>
      <c r="E162" s="253"/>
      <c r="F162" s="253"/>
      <c r="G162" s="253"/>
    </row>
    <row r="163" spans="1:7" ht="28.5" customHeight="1" x14ac:dyDescent="0.2">
      <c r="A163" s="80"/>
      <c r="B163" s="80"/>
      <c r="C163" s="80"/>
      <c r="D163" s="80"/>
      <c r="E163" s="80"/>
      <c r="F163" s="81"/>
      <c r="G163" s="82"/>
    </row>
    <row r="165" spans="1:7" ht="15.75" x14ac:dyDescent="0.2">
      <c r="A165" s="93"/>
      <c r="B165" s="64"/>
      <c r="C165" s="64"/>
      <c r="D165" s="64"/>
      <c r="E165" s="64"/>
      <c r="F165" s="94"/>
      <c r="G165" s="3"/>
    </row>
    <row r="166" spans="1:7" x14ac:dyDescent="0.2">
      <c r="A166" s="64"/>
      <c r="B166" s="64"/>
      <c r="C166" s="64"/>
      <c r="D166" s="64"/>
      <c r="E166" s="64"/>
      <c r="F166" s="94"/>
      <c r="G166" s="3"/>
    </row>
    <row r="167" spans="1:7" ht="17.25" customHeight="1" x14ac:dyDescent="0.2">
      <c r="A167" s="64"/>
      <c r="B167" s="64"/>
      <c r="C167" s="64"/>
      <c r="D167" s="64"/>
      <c r="E167" s="64"/>
      <c r="F167" s="94"/>
      <c r="G167" s="3"/>
    </row>
    <row r="168" spans="1:7" ht="13.5" customHeight="1" x14ac:dyDescent="0.2">
      <c r="A168" s="64"/>
      <c r="B168" s="64"/>
      <c r="C168" s="64"/>
      <c r="D168" s="64"/>
      <c r="E168" s="64"/>
      <c r="F168" s="94"/>
      <c r="G168" s="3"/>
    </row>
    <row r="169" spans="1:7" x14ac:dyDescent="0.2">
      <c r="A169" s="64"/>
      <c r="B169" s="64"/>
      <c r="C169" s="64"/>
      <c r="D169" s="64"/>
      <c r="E169" s="64"/>
      <c r="F169" s="94"/>
      <c r="G169" s="3"/>
    </row>
    <row r="170" spans="1:7" x14ac:dyDescent="0.2">
      <c r="A170" s="64"/>
      <c r="B170" s="64"/>
      <c r="C170" s="64"/>
      <c r="D170" s="64"/>
      <c r="E170" s="64"/>
    </row>
    <row r="171" spans="1:7" x14ac:dyDescent="0.2">
      <c r="A171" s="64"/>
      <c r="B171" s="64"/>
      <c r="C171" s="64"/>
      <c r="D171" s="64"/>
      <c r="E171" s="64"/>
      <c r="F171" s="94"/>
      <c r="G171" s="3"/>
    </row>
    <row r="172" spans="1:7" x14ac:dyDescent="0.2">
      <c r="A172" s="64"/>
      <c r="B172" s="64"/>
      <c r="C172" s="64"/>
      <c r="D172" s="64"/>
      <c r="E172" s="64"/>
      <c r="F172" s="94"/>
      <c r="G172" s="95"/>
    </row>
    <row r="173" spans="1:7" x14ac:dyDescent="0.2">
      <c r="A173" s="64"/>
      <c r="B173" s="64"/>
      <c r="C173" s="64"/>
      <c r="D173" s="64"/>
      <c r="E173" s="64"/>
      <c r="F173" s="94"/>
      <c r="G173" s="3"/>
    </row>
    <row r="174" spans="1:7" ht="22.5" customHeight="1" x14ac:dyDescent="0.2">
      <c r="A174" s="64"/>
      <c r="B174" s="64"/>
      <c r="C174" s="64"/>
      <c r="D174" s="64"/>
      <c r="E174" s="64"/>
      <c r="F174" s="94"/>
      <c r="G174" s="72"/>
    </row>
    <row r="175" spans="1:7" ht="22.5" customHeight="1" x14ac:dyDescent="0.2">
      <c r="F175" s="70"/>
      <c r="G175" s="73"/>
    </row>
  </sheetData>
  <mergeCells count="8">
    <mergeCell ref="B50:K50"/>
    <mergeCell ref="A162:G162"/>
    <mergeCell ref="A1:K1"/>
    <mergeCell ref="B3:K3"/>
    <mergeCell ref="B24:K24"/>
    <mergeCell ref="B26:K26"/>
    <mergeCell ref="B37:K37"/>
    <mergeCell ref="B39:K39"/>
  </mergeCells>
  <pageMargins left="0.7" right="0.7" top="0.75" bottom="0.75" header="0.3" footer="0.3"/>
  <pageSetup paperSize="9" scale="9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5E31-4686-4144-8030-372D578A999F}">
  <dimension ref="A1:T176"/>
  <sheetViews>
    <sheetView tabSelected="1" workbookViewId="0">
      <selection activeCell="P178" sqref="P178"/>
    </sheetView>
  </sheetViews>
  <sheetFormatPr defaultColWidth="11.42578125" defaultRowHeight="12.75" x14ac:dyDescent="0.2"/>
  <cols>
    <col min="1" max="1" width="8.5703125" style="13" customWidth="1"/>
    <col min="2" max="2" width="32" style="15" customWidth="1"/>
    <col min="3" max="3" width="10.140625" style="16" customWidth="1"/>
    <col min="4" max="4" width="11.85546875" style="16" customWidth="1"/>
    <col min="5" max="5" width="10.42578125" style="16" customWidth="1"/>
    <col min="6" max="6" width="11.28515625" style="16" customWidth="1"/>
    <col min="7" max="7" width="7.140625" style="16" customWidth="1"/>
    <col min="8" max="8" width="8.85546875" style="16" customWidth="1"/>
    <col min="9" max="9" width="7.7109375" style="16" customWidth="1"/>
    <col min="10" max="10" width="9" style="16" customWidth="1"/>
    <col min="11" max="11" width="8.28515625" style="16" customWidth="1"/>
    <col min="12" max="12" width="7.85546875" style="16" customWidth="1"/>
    <col min="13" max="13" width="8.85546875" style="16" customWidth="1"/>
    <col min="14" max="259" width="11.42578125" style="173"/>
    <col min="260" max="260" width="12.5703125" style="173" customWidth="1"/>
    <col min="261" max="261" width="34.28515625" style="173" customWidth="1"/>
    <col min="262" max="262" width="20.28515625" style="173" customWidth="1"/>
    <col min="263" max="269" width="13.7109375" style="173" customWidth="1"/>
    <col min="270" max="515" width="11.42578125" style="173"/>
    <col min="516" max="516" width="12.5703125" style="173" customWidth="1"/>
    <col min="517" max="517" width="34.28515625" style="173" customWidth="1"/>
    <col min="518" max="518" width="20.28515625" style="173" customWidth="1"/>
    <col min="519" max="525" width="13.7109375" style="173" customWidth="1"/>
    <col min="526" max="771" width="11.42578125" style="173"/>
    <col min="772" max="772" width="12.5703125" style="173" customWidth="1"/>
    <col min="773" max="773" width="34.28515625" style="173" customWidth="1"/>
    <col min="774" max="774" width="20.28515625" style="173" customWidth="1"/>
    <col min="775" max="781" width="13.7109375" style="173" customWidth="1"/>
    <col min="782" max="1027" width="11.42578125" style="173"/>
    <col min="1028" max="1028" width="12.5703125" style="173" customWidth="1"/>
    <col min="1029" max="1029" width="34.28515625" style="173" customWidth="1"/>
    <col min="1030" max="1030" width="20.28515625" style="173" customWidth="1"/>
    <col min="1031" max="1037" width="13.7109375" style="173" customWidth="1"/>
    <col min="1038" max="1283" width="11.42578125" style="173"/>
    <col min="1284" max="1284" width="12.5703125" style="173" customWidth="1"/>
    <col min="1285" max="1285" width="34.28515625" style="173" customWidth="1"/>
    <col min="1286" max="1286" width="20.28515625" style="173" customWidth="1"/>
    <col min="1287" max="1293" width="13.7109375" style="173" customWidth="1"/>
    <col min="1294" max="1539" width="11.42578125" style="173"/>
    <col min="1540" max="1540" width="12.5703125" style="173" customWidth="1"/>
    <col min="1541" max="1541" width="34.28515625" style="173" customWidth="1"/>
    <col min="1542" max="1542" width="20.28515625" style="173" customWidth="1"/>
    <col min="1543" max="1549" width="13.7109375" style="173" customWidth="1"/>
    <col min="1550" max="1795" width="11.42578125" style="173"/>
    <col min="1796" max="1796" width="12.5703125" style="173" customWidth="1"/>
    <col min="1797" max="1797" width="34.28515625" style="173" customWidth="1"/>
    <col min="1798" max="1798" width="20.28515625" style="173" customWidth="1"/>
    <col min="1799" max="1805" width="13.7109375" style="173" customWidth="1"/>
    <col min="1806" max="2051" width="11.42578125" style="173"/>
    <col min="2052" max="2052" width="12.5703125" style="173" customWidth="1"/>
    <col min="2053" max="2053" width="34.28515625" style="173" customWidth="1"/>
    <col min="2054" max="2054" width="20.28515625" style="173" customWidth="1"/>
    <col min="2055" max="2061" width="13.7109375" style="173" customWidth="1"/>
    <col min="2062" max="2307" width="11.42578125" style="173"/>
    <col min="2308" max="2308" width="12.5703125" style="173" customWidth="1"/>
    <col min="2309" max="2309" width="34.28515625" style="173" customWidth="1"/>
    <col min="2310" max="2310" width="20.28515625" style="173" customWidth="1"/>
    <col min="2311" max="2317" width="13.7109375" style="173" customWidth="1"/>
    <col min="2318" max="2563" width="11.42578125" style="173"/>
    <col min="2564" max="2564" width="12.5703125" style="173" customWidth="1"/>
    <col min="2565" max="2565" width="34.28515625" style="173" customWidth="1"/>
    <col min="2566" max="2566" width="20.28515625" style="173" customWidth="1"/>
    <col min="2567" max="2573" width="13.7109375" style="173" customWidth="1"/>
    <col min="2574" max="2819" width="11.42578125" style="173"/>
    <col min="2820" max="2820" width="12.5703125" style="173" customWidth="1"/>
    <col min="2821" max="2821" width="34.28515625" style="173" customWidth="1"/>
    <col min="2822" max="2822" width="20.28515625" style="173" customWidth="1"/>
    <col min="2823" max="2829" width="13.7109375" style="173" customWidth="1"/>
    <col min="2830" max="3075" width="11.42578125" style="173"/>
    <col min="3076" max="3076" width="12.5703125" style="173" customWidth="1"/>
    <col min="3077" max="3077" width="34.28515625" style="173" customWidth="1"/>
    <col min="3078" max="3078" width="20.28515625" style="173" customWidth="1"/>
    <col min="3079" max="3085" width="13.7109375" style="173" customWidth="1"/>
    <col min="3086" max="3331" width="11.42578125" style="173"/>
    <col min="3332" max="3332" width="12.5703125" style="173" customWidth="1"/>
    <col min="3333" max="3333" width="34.28515625" style="173" customWidth="1"/>
    <col min="3334" max="3334" width="20.28515625" style="173" customWidth="1"/>
    <col min="3335" max="3341" width="13.7109375" style="173" customWidth="1"/>
    <col min="3342" max="3587" width="11.42578125" style="173"/>
    <col min="3588" max="3588" width="12.5703125" style="173" customWidth="1"/>
    <col min="3589" max="3589" width="34.28515625" style="173" customWidth="1"/>
    <col min="3590" max="3590" width="20.28515625" style="173" customWidth="1"/>
    <col min="3591" max="3597" width="13.7109375" style="173" customWidth="1"/>
    <col min="3598" max="3843" width="11.42578125" style="173"/>
    <col min="3844" max="3844" width="12.5703125" style="173" customWidth="1"/>
    <col min="3845" max="3845" width="34.28515625" style="173" customWidth="1"/>
    <col min="3846" max="3846" width="20.28515625" style="173" customWidth="1"/>
    <col min="3847" max="3853" width="13.7109375" style="173" customWidth="1"/>
    <col min="3854" max="4099" width="11.42578125" style="173"/>
    <col min="4100" max="4100" width="12.5703125" style="173" customWidth="1"/>
    <col min="4101" max="4101" width="34.28515625" style="173" customWidth="1"/>
    <col min="4102" max="4102" width="20.28515625" style="173" customWidth="1"/>
    <col min="4103" max="4109" width="13.7109375" style="173" customWidth="1"/>
    <col min="4110" max="4355" width="11.42578125" style="173"/>
    <col min="4356" max="4356" width="12.5703125" style="173" customWidth="1"/>
    <col min="4357" max="4357" width="34.28515625" style="173" customWidth="1"/>
    <col min="4358" max="4358" width="20.28515625" style="173" customWidth="1"/>
    <col min="4359" max="4365" width="13.7109375" style="173" customWidth="1"/>
    <col min="4366" max="4611" width="11.42578125" style="173"/>
    <col min="4612" max="4612" width="12.5703125" style="173" customWidth="1"/>
    <col min="4613" max="4613" width="34.28515625" style="173" customWidth="1"/>
    <col min="4614" max="4614" width="20.28515625" style="173" customWidth="1"/>
    <col min="4615" max="4621" width="13.7109375" style="173" customWidth="1"/>
    <col min="4622" max="4867" width="11.42578125" style="173"/>
    <col min="4868" max="4868" width="12.5703125" style="173" customWidth="1"/>
    <col min="4869" max="4869" width="34.28515625" style="173" customWidth="1"/>
    <col min="4870" max="4870" width="20.28515625" style="173" customWidth="1"/>
    <col min="4871" max="4877" width="13.7109375" style="173" customWidth="1"/>
    <col min="4878" max="5123" width="11.42578125" style="173"/>
    <col min="5124" max="5124" width="12.5703125" style="173" customWidth="1"/>
    <col min="5125" max="5125" width="34.28515625" style="173" customWidth="1"/>
    <col min="5126" max="5126" width="20.28515625" style="173" customWidth="1"/>
    <col min="5127" max="5133" width="13.7109375" style="173" customWidth="1"/>
    <col min="5134" max="5379" width="11.42578125" style="173"/>
    <col min="5380" max="5380" width="12.5703125" style="173" customWidth="1"/>
    <col min="5381" max="5381" width="34.28515625" style="173" customWidth="1"/>
    <col min="5382" max="5382" width="20.28515625" style="173" customWidth="1"/>
    <col min="5383" max="5389" width="13.7109375" style="173" customWidth="1"/>
    <col min="5390" max="5635" width="11.42578125" style="173"/>
    <col min="5636" max="5636" width="12.5703125" style="173" customWidth="1"/>
    <col min="5637" max="5637" width="34.28515625" style="173" customWidth="1"/>
    <col min="5638" max="5638" width="20.28515625" style="173" customWidth="1"/>
    <col min="5639" max="5645" width="13.7109375" style="173" customWidth="1"/>
    <col min="5646" max="5891" width="11.42578125" style="173"/>
    <col min="5892" max="5892" width="12.5703125" style="173" customWidth="1"/>
    <col min="5893" max="5893" width="34.28515625" style="173" customWidth="1"/>
    <col min="5894" max="5894" width="20.28515625" style="173" customWidth="1"/>
    <col min="5895" max="5901" width="13.7109375" style="173" customWidth="1"/>
    <col min="5902" max="6147" width="11.42578125" style="173"/>
    <col min="6148" max="6148" width="12.5703125" style="173" customWidth="1"/>
    <col min="6149" max="6149" width="34.28515625" style="173" customWidth="1"/>
    <col min="6150" max="6150" width="20.28515625" style="173" customWidth="1"/>
    <col min="6151" max="6157" width="13.7109375" style="173" customWidth="1"/>
    <col min="6158" max="6403" width="11.42578125" style="173"/>
    <col min="6404" max="6404" width="12.5703125" style="173" customWidth="1"/>
    <col min="6405" max="6405" width="34.28515625" style="173" customWidth="1"/>
    <col min="6406" max="6406" width="20.28515625" style="173" customWidth="1"/>
    <col min="6407" max="6413" width="13.7109375" style="173" customWidth="1"/>
    <col min="6414" max="6659" width="11.42578125" style="173"/>
    <col min="6660" max="6660" width="12.5703125" style="173" customWidth="1"/>
    <col min="6661" max="6661" width="34.28515625" style="173" customWidth="1"/>
    <col min="6662" max="6662" width="20.28515625" style="173" customWidth="1"/>
    <col min="6663" max="6669" width="13.7109375" style="173" customWidth="1"/>
    <col min="6670" max="6915" width="11.42578125" style="173"/>
    <col min="6916" max="6916" width="12.5703125" style="173" customWidth="1"/>
    <col min="6917" max="6917" width="34.28515625" style="173" customWidth="1"/>
    <col min="6918" max="6918" width="20.28515625" style="173" customWidth="1"/>
    <col min="6919" max="6925" width="13.7109375" style="173" customWidth="1"/>
    <col min="6926" max="7171" width="11.42578125" style="173"/>
    <col min="7172" max="7172" width="12.5703125" style="173" customWidth="1"/>
    <col min="7173" max="7173" width="34.28515625" style="173" customWidth="1"/>
    <col min="7174" max="7174" width="20.28515625" style="173" customWidth="1"/>
    <col min="7175" max="7181" width="13.7109375" style="173" customWidth="1"/>
    <col min="7182" max="7427" width="11.42578125" style="173"/>
    <col min="7428" max="7428" width="12.5703125" style="173" customWidth="1"/>
    <col min="7429" max="7429" width="34.28515625" style="173" customWidth="1"/>
    <col min="7430" max="7430" width="20.28515625" style="173" customWidth="1"/>
    <col min="7431" max="7437" width="13.7109375" style="173" customWidth="1"/>
    <col min="7438" max="7683" width="11.42578125" style="173"/>
    <col min="7684" max="7684" width="12.5703125" style="173" customWidth="1"/>
    <col min="7685" max="7685" width="34.28515625" style="173" customWidth="1"/>
    <col min="7686" max="7686" width="20.28515625" style="173" customWidth="1"/>
    <col min="7687" max="7693" width="13.7109375" style="173" customWidth="1"/>
    <col min="7694" max="7939" width="11.42578125" style="173"/>
    <col min="7940" max="7940" width="12.5703125" style="173" customWidth="1"/>
    <col min="7941" max="7941" width="34.28515625" style="173" customWidth="1"/>
    <col min="7942" max="7942" width="20.28515625" style="173" customWidth="1"/>
    <col min="7943" max="7949" width="13.7109375" style="173" customWidth="1"/>
    <col min="7950" max="8195" width="11.42578125" style="173"/>
    <col min="8196" max="8196" width="12.5703125" style="173" customWidth="1"/>
    <col min="8197" max="8197" width="34.28515625" style="173" customWidth="1"/>
    <col min="8198" max="8198" width="20.28515625" style="173" customWidth="1"/>
    <col min="8199" max="8205" width="13.7109375" style="173" customWidth="1"/>
    <col min="8206" max="8451" width="11.42578125" style="173"/>
    <col min="8452" max="8452" width="12.5703125" style="173" customWidth="1"/>
    <col min="8453" max="8453" width="34.28515625" style="173" customWidth="1"/>
    <col min="8454" max="8454" width="20.28515625" style="173" customWidth="1"/>
    <col min="8455" max="8461" width="13.7109375" style="173" customWidth="1"/>
    <col min="8462" max="8707" width="11.42578125" style="173"/>
    <col min="8708" max="8708" width="12.5703125" style="173" customWidth="1"/>
    <col min="8709" max="8709" width="34.28515625" style="173" customWidth="1"/>
    <col min="8710" max="8710" width="20.28515625" style="173" customWidth="1"/>
    <col min="8711" max="8717" width="13.7109375" style="173" customWidth="1"/>
    <col min="8718" max="8963" width="11.42578125" style="173"/>
    <col min="8964" max="8964" width="12.5703125" style="173" customWidth="1"/>
    <col min="8965" max="8965" width="34.28515625" style="173" customWidth="1"/>
    <col min="8966" max="8966" width="20.28515625" style="173" customWidth="1"/>
    <col min="8967" max="8973" width="13.7109375" style="173" customWidth="1"/>
    <col min="8974" max="9219" width="11.42578125" style="173"/>
    <col min="9220" max="9220" width="12.5703125" style="173" customWidth="1"/>
    <col min="9221" max="9221" width="34.28515625" style="173" customWidth="1"/>
    <col min="9222" max="9222" width="20.28515625" style="173" customWidth="1"/>
    <col min="9223" max="9229" width="13.7109375" style="173" customWidth="1"/>
    <col min="9230" max="9475" width="11.42578125" style="173"/>
    <col min="9476" max="9476" width="12.5703125" style="173" customWidth="1"/>
    <col min="9477" max="9477" width="34.28515625" style="173" customWidth="1"/>
    <col min="9478" max="9478" width="20.28515625" style="173" customWidth="1"/>
    <col min="9479" max="9485" width="13.7109375" style="173" customWidth="1"/>
    <col min="9486" max="9731" width="11.42578125" style="173"/>
    <col min="9732" max="9732" width="12.5703125" style="173" customWidth="1"/>
    <col min="9733" max="9733" width="34.28515625" style="173" customWidth="1"/>
    <col min="9734" max="9734" width="20.28515625" style="173" customWidth="1"/>
    <col min="9735" max="9741" width="13.7109375" style="173" customWidth="1"/>
    <col min="9742" max="9987" width="11.42578125" style="173"/>
    <col min="9988" max="9988" width="12.5703125" style="173" customWidth="1"/>
    <col min="9989" max="9989" width="34.28515625" style="173" customWidth="1"/>
    <col min="9990" max="9990" width="20.28515625" style="173" customWidth="1"/>
    <col min="9991" max="9997" width="13.7109375" style="173" customWidth="1"/>
    <col min="9998" max="10243" width="11.42578125" style="173"/>
    <col min="10244" max="10244" width="12.5703125" style="173" customWidth="1"/>
    <col min="10245" max="10245" width="34.28515625" style="173" customWidth="1"/>
    <col min="10246" max="10246" width="20.28515625" style="173" customWidth="1"/>
    <col min="10247" max="10253" width="13.7109375" style="173" customWidth="1"/>
    <col min="10254" max="10499" width="11.42578125" style="173"/>
    <col min="10500" max="10500" width="12.5703125" style="173" customWidth="1"/>
    <col min="10501" max="10501" width="34.28515625" style="173" customWidth="1"/>
    <col min="10502" max="10502" width="20.28515625" style="173" customWidth="1"/>
    <col min="10503" max="10509" width="13.7109375" style="173" customWidth="1"/>
    <col min="10510" max="10755" width="11.42578125" style="173"/>
    <col min="10756" max="10756" width="12.5703125" style="173" customWidth="1"/>
    <col min="10757" max="10757" width="34.28515625" style="173" customWidth="1"/>
    <col min="10758" max="10758" width="20.28515625" style="173" customWidth="1"/>
    <col min="10759" max="10765" width="13.7109375" style="173" customWidth="1"/>
    <col min="10766" max="11011" width="11.42578125" style="173"/>
    <col min="11012" max="11012" width="12.5703125" style="173" customWidth="1"/>
    <col min="11013" max="11013" width="34.28515625" style="173" customWidth="1"/>
    <col min="11014" max="11014" width="20.28515625" style="173" customWidth="1"/>
    <col min="11015" max="11021" width="13.7109375" style="173" customWidth="1"/>
    <col min="11022" max="11267" width="11.42578125" style="173"/>
    <col min="11268" max="11268" width="12.5703125" style="173" customWidth="1"/>
    <col min="11269" max="11269" width="34.28515625" style="173" customWidth="1"/>
    <col min="11270" max="11270" width="20.28515625" style="173" customWidth="1"/>
    <col min="11271" max="11277" width="13.7109375" style="173" customWidth="1"/>
    <col min="11278" max="11523" width="11.42578125" style="173"/>
    <col min="11524" max="11524" width="12.5703125" style="173" customWidth="1"/>
    <col min="11525" max="11525" width="34.28515625" style="173" customWidth="1"/>
    <col min="11526" max="11526" width="20.28515625" style="173" customWidth="1"/>
    <col min="11527" max="11533" width="13.7109375" style="173" customWidth="1"/>
    <col min="11534" max="11779" width="11.42578125" style="173"/>
    <col min="11780" max="11780" width="12.5703125" style="173" customWidth="1"/>
    <col min="11781" max="11781" width="34.28515625" style="173" customWidth="1"/>
    <col min="11782" max="11782" width="20.28515625" style="173" customWidth="1"/>
    <col min="11783" max="11789" width="13.7109375" style="173" customWidth="1"/>
    <col min="11790" max="12035" width="11.42578125" style="173"/>
    <col min="12036" max="12036" width="12.5703125" style="173" customWidth="1"/>
    <col min="12037" max="12037" width="34.28515625" style="173" customWidth="1"/>
    <col min="12038" max="12038" width="20.28515625" style="173" customWidth="1"/>
    <col min="12039" max="12045" width="13.7109375" style="173" customWidth="1"/>
    <col min="12046" max="12291" width="11.42578125" style="173"/>
    <col min="12292" max="12292" width="12.5703125" style="173" customWidth="1"/>
    <col min="12293" max="12293" width="34.28515625" style="173" customWidth="1"/>
    <col min="12294" max="12294" width="20.28515625" style="173" customWidth="1"/>
    <col min="12295" max="12301" width="13.7109375" style="173" customWidth="1"/>
    <col min="12302" max="12547" width="11.42578125" style="173"/>
    <col min="12548" max="12548" width="12.5703125" style="173" customWidth="1"/>
    <col min="12549" max="12549" width="34.28515625" style="173" customWidth="1"/>
    <col min="12550" max="12550" width="20.28515625" style="173" customWidth="1"/>
    <col min="12551" max="12557" width="13.7109375" style="173" customWidth="1"/>
    <col min="12558" max="12803" width="11.42578125" style="173"/>
    <col min="12804" max="12804" width="12.5703125" style="173" customWidth="1"/>
    <col min="12805" max="12805" width="34.28515625" style="173" customWidth="1"/>
    <col min="12806" max="12806" width="20.28515625" style="173" customWidth="1"/>
    <col min="12807" max="12813" width="13.7109375" style="173" customWidth="1"/>
    <col min="12814" max="13059" width="11.42578125" style="173"/>
    <col min="13060" max="13060" width="12.5703125" style="173" customWidth="1"/>
    <col min="13061" max="13061" width="34.28515625" style="173" customWidth="1"/>
    <col min="13062" max="13062" width="20.28515625" style="173" customWidth="1"/>
    <col min="13063" max="13069" width="13.7109375" style="173" customWidth="1"/>
    <col min="13070" max="13315" width="11.42578125" style="173"/>
    <col min="13316" max="13316" width="12.5703125" style="173" customWidth="1"/>
    <col min="13317" max="13317" width="34.28515625" style="173" customWidth="1"/>
    <col min="13318" max="13318" width="20.28515625" style="173" customWidth="1"/>
    <col min="13319" max="13325" width="13.7109375" style="173" customWidth="1"/>
    <col min="13326" max="13571" width="11.42578125" style="173"/>
    <col min="13572" max="13572" width="12.5703125" style="173" customWidth="1"/>
    <col min="13573" max="13573" width="34.28515625" style="173" customWidth="1"/>
    <col min="13574" max="13574" width="20.28515625" style="173" customWidth="1"/>
    <col min="13575" max="13581" width="13.7109375" style="173" customWidth="1"/>
    <col min="13582" max="13827" width="11.42578125" style="173"/>
    <col min="13828" max="13828" width="12.5703125" style="173" customWidth="1"/>
    <col min="13829" max="13829" width="34.28515625" style="173" customWidth="1"/>
    <col min="13830" max="13830" width="20.28515625" style="173" customWidth="1"/>
    <col min="13831" max="13837" width="13.7109375" style="173" customWidth="1"/>
    <col min="13838" max="14083" width="11.42578125" style="173"/>
    <col min="14084" max="14084" width="12.5703125" style="173" customWidth="1"/>
    <col min="14085" max="14085" width="34.28515625" style="173" customWidth="1"/>
    <col min="14086" max="14086" width="20.28515625" style="173" customWidth="1"/>
    <col min="14087" max="14093" width="13.7109375" style="173" customWidth="1"/>
    <col min="14094" max="14339" width="11.42578125" style="173"/>
    <col min="14340" max="14340" width="12.5703125" style="173" customWidth="1"/>
    <col min="14341" max="14341" width="34.28515625" style="173" customWidth="1"/>
    <col min="14342" max="14342" width="20.28515625" style="173" customWidth="1"/>
    <col min="14343" max="14349" width="13.7109375" style="173" customWidth="1"/>
    <col min="14350" max="14595" width="11.42578125" style="173"/>
    <col min="14596" max="14596" width="12.5703125" style="173" customWidth="1"/>
    <col min="14597" max="14597" width="34.28515625" style="173" customWidth="1"/>
    <col min="14598" max="14598" width="20.28515625" style="173" customWidth="1"/>
    <col min="14599" max="14605" width="13.7109375" style="173" customWidth="1"/>
    <col min="14606" max="14851" width="11.42578125" style="173"/>
    <col min="14852" max="14852" width="12.5703125" style="173" customWidth="1"/>
    <col min="14853" max="14853" width="34.28515625" style="173" customWidth="1"/>
    <col min="14854" max="14854" width="20.28515625" style="173" customWidth="1"/>
    <col min="14855" max="14861" width="13.7109375" style="173" customWidth="1"/>
    <col min="14862" max="15107" width="11.42578125" style="173"/>
    <col min="15108" max="15108" width="12.5703125" style="173" customWidth="1"/>
    <col min="15109" max="15109" width="34.28515625" style="173" customWidth="1"/>
    <col min="15110" max="15110" width="20.28515625" style="173" customWidth="1"/>
    <col min="15111" max="15117" width="13.7109375" style="173" customWidth="1"/>
    <col min="15118" max="15363" width="11.42578125" style="173"/>
    <col min="15364" max="15364" width="12.5703125" style="173" customWidth="1"/>
    <col min="15365" max="15365" width="34.28515625" style="173" customWidth="1"/>
    <col min="15366" max="15366" width="20.28515625" style="173" customWidth="1"/>
    <col min="15367" max="15373" width="13.7109375" style="173" customWidth="1"/>
    <col min="15374" max="15619" width="11.42578125" style="173"/>
    <col min="15620" max="15620" width="12.5703125" style="173" customWidth="1"/>
    <col min="15621" max="15621" width="34.28515625" style="173" customWidth="1"/>
    <col min="15622" max="15622" width="20.28515625" style="173" customWidth="1"/>
    <col min="15623" max="15629" width="13.7109375" style="173" customWidth="1"/>
    <col min="15630" max="15875" width="11.42578125" style="173"/>
    <col min="15876" max="15876" width="12.5703125" style="173" customWidth="1"/>
    <col min="15877" max="15877" width="34.28515625" style="173" customWidth="1"/>
    <col min="15878" max="15878" width="20.28515625" style="173" customWidth="1"/>
    <col min="15879" max="15885" width="13.7109375" style="173" customWidth="1"/>
    <col min="15886" max="16131" width="11.42578125" style="173"/>
    <col min="16132" max="16132" width="12.5703125" style="173" customWidth="1"/>
    <col min="16133" max="16133" width="34.28515625" style="173" customWidth="1"/>
    <col min="16134" max="16134" width="20.28515625" style="173" customWidth="1"/>
    <col min="16135" max="16141" width="13.7109375" style="173" customWidth="1"/>
    <col min="16142" max="16384" width="11.42578125" style="173"/>
  </cols>
  <sheetData>
    <row r="1" spans="1:15" ht="15" x14ac:dyDescent="0.25">
      <c r="A1" s="166" t="s">
        <v>67</v>
      </c>
      <c r="B1" s="147"/>
      <c r="C1" s="164"/>
      <c r="D1" s="164"/>
      <c r="E1" s="164"/>
      <c r="F1" s="164"/>
      <c r="G1" s="18"/>
      <c r="H1" s="147"/>
      <c r="I1" s="165"/>
      <c r="J1" s="147"/>
      <c r="K1" s="147"/>
      <c r="L1" s="147"/>
      <c r="M1" s="147"/>
      <c r="N1" s="147"/>
      <c r="O1" s="147"/>
    </row>
    <row r="2" spans="1:15" x14ac:dyDescent="0.2">
      <c r="A2" s="167" t="s">
        <v>68</v>
      </c>
      <c r="B2" s="147" t="s">
        <v>69</v>
      </c>
      <c r="C2" s="164"/>
      <c r="D2" s="164"/>
      <c r="E2" s="164"/>
      <c r="F2" s="164"/>
      <c r="G2" s="18"/>
      <c r="H2" s="147"/>
      <c r="I2" s="165"/>
      <c r="J2" s="147"/>
      <c r="K2" s="147"/>
      <c r="L2" s="147"/>
      <c r="M2" s="147"/>
      <c r="N2" s="147"/>
      <c r="O2" s="147"/>
    </row>
    <row r="3" spans="1:15" x14ac:dyDescent="0.2">
      <c r="A3" s="167" t="s">
        <v>70</v>
      </c>
      <c r="B3" s="147" t="s">
        <v>84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15" x14ac:dyDescent="0.2">
      <c r="A4" s="147" t="s">
        <v>83</v>
      </c>
      <c r="B4" s="147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</row>
    <row r="5" spans="1:15" ht="30.75" customHeight="1" x14ac:dyDescent="0.25">
      <c r="A5" s="266" t="s">
        <v>71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170"/>
      <c r="O5" s="170"/>
    </row>
    <row r="6" spans="1:15" ht="14.25" x14ac:dyDescent="0.2">
      <c r="A6" s="147"/>
      <c r="B6" s="147"/>
      <c r="C6" s="169"/>
      <c r="D6" s="169"/>
      <c r="E6" s="169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15" ht="18" customHeight="1" x14ac:dyDescent="0.2">
      <c r="A7" s="267" t="s">
        <v>86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176"/>
      <c r="O7" s="176"/>
    </row>
    <row r="8" spans="1:15" ht="12.75" customHeight="1" x14ac:dyDescent="0.2">
      <c r="A8" s="1"/>
      <c r="B8" s="2"/>
      <c r="C8" s="2"/>
      <c r="D8" s="210"/>
      <c r="E8" s="2"/>
      <c r="F8" s="2"/>
      <c r="G8" s="2"/>
      <c r="H8" s="2"/>
      <c r="I8" s="2"/>
      <c r="J8" s="2"/>
      <c r="K8" s="2"/>
      <c r="L8" s="2"/>
      <c r="M8" s="2"/>
    </row>
    <row r="9" spans="1:15" s="3" customFormat="1" ht="57.75" x14ac:dyDescent="0.2">
      <c r="A9" s="289" t="s">
        <v>0</v>
      </c>
      <c r="B9" s="290" t="s">
        <v>1</v>
      </c>
      <c r="C9" s="289" t="s">
        <v>72</v>
      </c>
      <c r="D9" s="289" t="s">
        <v>85</v>
      </c>
      <c r="E9" s="291" t="s">
        <v>77</v>
      </c>
      <c r="F9" s="289" t="s">
        <v>2</v>
      </c>
      <c r="G9" s="289" t="s">
        <v>3</v>
      </c>
      <c r="H9" s="289" t="s">
        <v>4</v>
      </c>
      <c r="I9" s="289" t="s">
        <v>5</v>
      </c>
      <c r="J9" s="289" t="s">
        <v>6</v>
      </c>
      <c r="K9" s="289" t="s">
        <v>87</v>
      </c>
      <c r="L9" s="292" t="s">
        <v>7</v>
      </c>
      <c r="M9" s="293" t="s">
        <v>8</v>
      </c>
    </row>
    <row r="10" spans="1:15" ht="27" customHeight="1" x14ac:dyDescent="0.2">
      <c r="A10" s="268" t="s">
        <v>55</v>
      </c>
      <c r="B10" s="269"/>
      <c r="C10" s="4"/>
      <c r="D10" s="181"/>
      <c r="E10" s="217">
        <f>E12+E33</f>
        <v>620210</v>
      </c>
      <c r="F10" s="4"/>
      <c r="G10" s="4"/>
      <c r="H10" s="4"/>
      <c r="I10" s="4"/>
      <c r="J10" s="4"/>
      <c r="K10" s="4"/>
      <c r="L10" s="4"/>
      <c r="M10" s="127"/>
    </row>
    <row r="11" spans="1:15" ht="12.75" customHeight="1" x14ac:dyDescent="0.2">
      <c r="A11" s="270" t="s">
        <v>9</v>
      </c>
      <c r="B11" s="271"/>
      <c r="C11" s="5"/>
      <c r="D11" s="182"/>
      <c r="E11" s="182"/>
      <c r="F11" s="5"/>
      <c r="G11" s="5"/>
      <c r="H11" s="5"/>
      <c r="I11" s="5"/>
      <c r="J11" s="5"/>
      <c r="K11" s="5"/>
      <c r="L11" s="5"/>
      <c r="M11" s="128"/>
    </row>
    <row r="12" spans="1:15" s="3" customFormat="1" x14ac:dyDescent="0.2">
      <c r="A12" s="129">
        <v>1025</v>
      </c>
      <c r="B12" s="6" t="s">
        <v>10</v>
      </c>
      <c r="C12" s="7">
        <f>C14+C26+C30</f>
        <v>582878</v>
      </c>
      <c r="D12" s="216">
        <f>E12-C12</f>
        <v>-365000</v>
      </c>
      <c r="E12" s="7">
        <f>E14+E26+E30</f>
        <v>217878</v>
      </c>
      <c r="F12" s="7"/>
      <c r="G12" s="7"/>
      <c r="H12" s="7"/>
      <c r="I12" s="7"/>
      <c r="J12" s="7"/>
      <c r="K12" s="7"/>
      <c r="L12" s="7"/>
      <c r="M12" s="130"/>
    </row>
    <row r="13" spans="1:15" s="123" customFormat="1" ht="15" customHeight="1" x14ac:dyDescent="0.2">
      <c r="A13" s="272" t="s">
        <v>51</v>
      </c>
      <c r="B13" s="273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31"/>
    </row>
    <row r="14" spans="1:15" s="3" customFormat="1" ht="12.75" customHeight="1" x14ac:dyDescent="0.2">
      <c r="A14" s="274" t="s">
        <v>64</v>
      </c>
      <c r="B14" s="120"/>
      <c r="C14" s="121">
        <f>C15+C19+C24</f>
        <v>220503</v>
      </c>
      <c r="D14" s="121">
        <f>E14-C14</f>
        <v>-10000</v>
      </c>
      <c r="E14" s="121">
        <f>E15+E19+E24</f>
        <v>210503</v>
      </c>
      <c r="F14" s="121"/>
      <c r="G14" s="121"/>
      <c r="H14" s="121"/>
      <c r="I14" s="121"/>
      <c r="J14" s="121"/>
      <c r="K14" s="121"/>
      <c r="L14" s="121"/>
      <c r="M14" s="133"/>
    </row>
    <row r="15" spans="1:15" s="3" customFormat="1" x14ac:dyDescent="0.2">
      <c r="A15" s="134">
        <v>31</v>
      </c>
      <c r="B15" s="8" t="s">
        <v>11</v>
      </c>
      <c r="C15" s="148">
        <f>SUM(C16:C18)</f>
        <v>131943</v>
      </c>
      <c r="D15" s="211"/>
      <c r="E15" s="177">
        <f>SUM(E16:E18)</f>
        <v>131943</v>
      </c>
      <c r="F15" s="148">
        <f t="shared" ref="F15:M15" si="0">SUM(F16:F18)</f>
        <v>101968</v>
      </c>
      <c r="G15" s="148">
        <f t="shared" si="0"/>
        <v>29975</v>
      </c>
      <c r="H15" s="148">
        <f t="shared" si="0"/>
        <v>0</v>
      </c>
      <c r="I15" s="148">
        <f t="shared" si="0"/>
        <v>0</v>
      </c>
      <c r="J15" s="148">
        <f t="shared" si="0"/>
        <v>0</v>
      </c>
      <c r="K15" s="211"/>
      <c r="L15" s="148">
        <f t="shared" si="0"/>
        <v>0</v>
      </c>
      <c r="M15" s="148">
        <f t="shared" si="0"/>
        <v>0</v>
      </c>
    </row>
    <row r="16" spans="1:15" x14ac:dyDescent="0.2">
      <c r="A16" s="135">
        <v>311</v>
      </c>
      <c r="B16" s="9" t="s">
        <v>12</v>
      </c>
      <c r="C16" s="149">
        <v>103556</v>
      </c>
      <c r="D16" s="163"/>
      <c r="E16" s="178">
        <v>103556</v>
      </c>
      <c r="F16" s="149">
        <v>84881</v>
      </c>
      <c r="G16" s="149">
        <v>18675</v>
      </c>
      <c r="H16" s="149"/>
      <c r="I16" s="149"/>
      <c r="J16" s="149"/>
      <c r="K16" s="163"/>
      <c r="L16" s="149"/>
      <c r="M16" s="150"/>
    </row>
    <row r="17" spans="1:13" x14ac:dyDescent="0.2">
      <c r="A17" s="135">
        <v>312</v>
      </c>
      <c r="B17" s="9" t="s">
        <v>13</v>
      </c>
      <c r="C17" s="149">
        <v>11300</v>
      </c>
      <c r="D17" s="163"/>
      <c r="E17" s="178">
        <v>11300</v>
      </c>
      <c r="F17" s="149">
        <v>0</v>
      </c>
      <c r="G17" s="149">
        <v>11300</v>
      </c>
      <c r="H17" s="149"/>
      <c r="I17" s="149"/>
      <c r="J17" s="149"/>
      <c r="K17" s="163"/>
      <c r="L17" s="149"/>
      <c r="M17" s="150"/>
    </row>
    <row r="18" spans="1:13" x14ac:dyDescent="0.2">
      <c r="A18" s="135">
        <v>313</v>
      </c>
      <c r="B18" s="9" t="s">
        <v>14</v>
      </c>
      <c r="C18" s="149">
        <v>17087</v>
      </c>
      <c r="D18" s="163"/>
      <c r="E18" s="178">
        <v>17087</v>
      </c>
      <c r="F18" s="149">
        <v>17087</v>
      </c>
      <c r="G18" s="149">
        <v>0</v>
      </c>
      <c r="H18" s="149"/>
      <c r="I18" s="149"/>
      <c r="J18" s="149"/>
      <c r="K18" s="163"/>
      <c r="L18" s="149"/>
      <c r="M18" s="150"/>
    </row>
    <row r="19" spans="1:13" s="3" customFormat="1" x14ac:dyDescent="0.2">
      <c r="A19" s="134">
        <v>32</v>
      </c>
      <c r="B19" s="8" t="s">
        <v>15</v>
      </c>
      <c r="C19" s="148">
        <f>SUM(C20:C23)</f>
        <v>84660</v>
      </c>
      <c r="D19" s="211"/>
      <c r="E19" s="177">
        <f>SUM(E20:E23)</f>
        <v>74660</v>
      </c>
      <c r="F19" s="148">
        <f t="shared" ref="F19:M19" si="1">SUM(F20:F23)</f>
        <v>1700</v>
      </c>
      <c r="G19" s="148">
        <f t="shared" si="1"/>
        <v>72960</v>
      </c>
      <c r="H19" s="148">
        <f t="shared" si="1"/>
        <v>0</v>
      </c>
      <c r="I19" s="148">
        <f t="shared" si="1"/>
        <v>0</v>
      </c>
      <c r="J19" s="148">
        <f t="shared" si="1"/>
        <v>0</v>
      </c>
      <c r="K19" s="211"/>
      <c r="L19" s="148">
        <f t="shared" si="1"/>
        <v>0</v>
      </c>
      <c r="M19" s="148">
        <f t="shared" si="1"/>
        <v>0</v>
      </c>
    </row>
    <row r="20" spans="1:13" x14ac:dyDescent="0.2">
      <c r="A20" s="135">
        <v>321</v>
      </c>
      <c r="B20" s="9" t="s">
        <v>16</v>
      </c>
      <c r="C20" s="149">
        <v>16090</v>
      </c>
      <c r="D20" s="163"/>
      <c r="E20" s="178">
        <v>16090</v>
      </c>
      <c r="F20" s="149"/>
      <c r="G20" s="149">
        <v>16090</v>
      </c>
      <c r="H20" s="149"/>
      <c r="I20" s="149"/>
      <c r="J20" s="149"/>
      <c r="K20" s="163"/>
      <c r="L20" s="149"/>
      <c r="M20" s="150"/>
    </row>
    <row r="21" spans="1:13" x14ac:dyDescent="0.2">
      <c r="A21" s="135">
        <v>322</v>
      </c>
      <c r="B21" s="9" t="s">
        <v>17</v>
      </c>
      <c r="C21" s="149">
        <v>11790</v>
      </c>
      <c r="D21" s="163"/>
      <c r="E21" s="178">
        <v>11790</v>
      </c>
      <c r="F21" s="149">
        <v>1100</v>
      </c>
      <c r="G21" s="149">
        <v>10690</v>
      </c>
      <c r="H21" s="149"/>
      <c r="I21" s="149"/>
      <c r="J21" s="149"/>
      <c r="K21" s="163"/>
      <c r="L21" s="149"/>
      <c r="M21" s="150"/>
    </row>
    <row r="22" spans="1:13" x14ac:dyDescent="0.2">
      <c r="A22" s="135">
        <v>323</v>
      </c>
      <c r="B22" s="9" t="s">
        <v>18</v>
      </c>
      <c r="C22" s="149">
        <v>51880</v>
      </c>
      <c r="D22" s="163">
        <v>-10000</v>
      </c>
      <c r="E22" s="224">
        <v>41880</v>
      </c>
      <c r="F22" s="224">
        <v>600</v>
      </c>
      <c r="G22" s="224">
        <v>41280</v>
      </c>
      <c r="H22" s="149"/>
      <c r="I22" s="149"/>
      <c r="J22" s="149"/>
      <c r="K22" s="163"/>
      <c r="L22" s="149"/>
      <c r="M22" s="150"/>
    </row>
    <row r="23" spans="1:13" s="3" customFormat="1" x14ac:dyDescent="0.2">
      <c r="A23" s="136">
        <v>329</v>
      </c>
      <c r="B23" s="125" t="s">
        <v>62</v>
      </c>
      <c r="C23" s="151">
        <v>4900</v>
      </c>
      <c r="D23" s="172"/>
      <c r="E23" s="179">
        <v>4900</v>
      </c>
      <c r="F23" s="149">
        <v>0</v>
      </c>
      <c r="G23" s="149">
        <v>4900</v>
      </c>
      <c r="H23" s="149"/>
      <c r="I23" s="148"/>
      <c r="J23" s="148"/>
      <c r="K23" s="211"/>
      <c r="L23" s="148"/>
      <c r="M23" s="152"/>
    </row>
    <row r="24" spans="1:13" x14ac:dyDescent="0.2">
      <c r="A24" s="134">
        <v>34</v>
      </c>
      <c r="B24" s="8" t="s">
        <v>19</v>
      </c>
      <c r="C24" s="148">
        <f>SUM(C25)</f>
        <v>3900</v>
      </c>
      <c r="D24" s="211"/>
      <c r="E24" s="177">
        <f>SUM(E25)</f>
        <v>3900</v>
      </c>
      <c r="F24" s="148">
        <f t="shared" ref="F24:M24" si="2">SUM(F25)</f>
        <v>0</v>
      </c>
      <c r="G24" s="148">
        <f t="shared" si="2"/>
        <v>3900</v>
      </c>
      <c r="H24" s="148">
        <f t="shared" si="2"/>
        <v>0</v>
      </c>
      <c r="I24" s="148">
        <f t="shared" si="2"/>
        <v>0</v>
      </c>
      <c r="J24" s="148">
        <f t="shared" si="2"/>
        <v>0</v>
      </c>
      <c r="K24" s="211"/>
      <c r="L24" s="148">
        <f t="shared" si="2"/>
        <v>0</v>
      </c>
      <c r="M24" s="148">
        <f t="shared" si="2"/>
        <v>0</v>
      </c>
    </row>
    <row r="25" spans="1:13" x14ac:dyDescent="0.2">
      <c r="A25" s="135">
        <v>343</v>
      </c>
      <c r="B25" s="9" t="s">
        <v>20</v>
      </c>
      <c r="C25" s="149">
        <v>3900</v>
      </c>
      <c r="D25" s="163"/>
      <c r="E25" s="178">
        <v>3900</v>
      </c>
      <c r="F25" s="149">
        <v>0</v>
      </c>
      <c r="G25" s="149">
        <v>3900</v>
      </c>
      <c r="H25" s="149"/>
      <c r="I25" s="149"/>
      <c r="J25" s="149"/>
      <c r="K25" s="163"/>
      <c r="L25" s="149"/>
      <c r="M25" s="150"/>
    </row>
    <row r="26" spans="1:13" x14ac:dyDescent="0.2">
      <c r="A26" s="274" t="s">
        <v>65</v>
      </c>
      <c r="B26" s="275"/>
      <c r="C26" s="121">
        <f>C27</f>
        <v>12375</v>
      </c>
      <c r="D26" s="121">
        <f>E26-C26</f>
        <v>-5000</v>
      </c>
      <c r="E26" s="121">
        <f>E27</f>
        <v>7375</v>
      </c>
      <c r="F26" s="121"/>
      <c r="G26" s="121"/>
      <c r="H26" s="121"/>
      <c r="I26" s="121"/>
      <c r="J26" s="121"/>
      <c r="K26" s="121"/>
      <c r="L26" s="121"/>
      <c r="M26" s="133"/>
    </row>
    <row r="27" spans="1:13" x14ac:dyDescent="0.2">
      <c r="A27" s="134">
        <v>42</v>
      </c>
      <c r="B27" s="124" t="s">
        <v>53</v>
      </c>
      <c r="C27" s="148">
        <f t="shared" ref="C27:M27" si="3">SUM(C28:C29)</f>
        <v>12375</v>
      </c>
      <c r="D27" s="211">
        <f t="shared" si="3"/>
        <v>-5000</v>
      </c>
      <c r="E27" s="177">
        <f>SUM(C27:D27)</f>
        <v>7375</v>
      </c>
      <c r="F27" s="148">
        <f t="shared" si="3"/>
        <v>0</v>
      </c>
      <c r="G27" s="148">
        <f t="shared" si="3"/>
        <v>7375</v>
      </c>
      <c r="H27" s="148">
        <f t="shared" si="3"/>
        <v>0</v>
      </c>
      <c r="I27" s="148">
        <f t="shared" si="3"/>
        <v>0</v>
      </c>
      <c r="J27" s="148">
        <f t="shared" si="3"/>
        <v>0</v>
      </c>
      <c r="K27" s="211"/>
      <c r="L27" s="148">
        <f t="shared" si="3"/>
        <v>0</v>
      </c>
      <c r="M27" s="148">
        <f t="shared" si="3"/>
        <v>0</v>
      </c>
    </row>
    <row r="28" spans="1:13" x14ac:dyDescent="0.2">
      <c r="A28" s="135">
        <v>422</v>
      </c>
      <c r="B28" s="9" t="s">
        <v>54</v>
      </c>
      <c r="C28" s="149">
        <v>12000</v>
      </c>
      <c r="D28" s="163">
        <v>-5000</v>
      </c>
      <c r="E28" s="224">
        <f>SUM(C28:D28)</f>
        <v>7000</v>
      </c>
      <c r="F28" s="149">
        <v>0</v>
      </c>
      <c r="G28" s="224">
        <v>7000</v>
      </c>
      <c r="H28" s="11"/>
      <c r="I28" s="11"/>
      <c r="J28" s="11"/>
      <c r="K28" s="223"/>
      <c r="L28" s="11"/>
      <c r="M28" s="137"/>
    </row>
    <row r="29" spans="1:13" ht="27.75" customHeight="1" x14ac:dyDescent="0.2">
      <c r="A29" s="135">
        <v>426</v>
      </c>
      <c r="B29" s="9" t="s">
        <v>52</v>
      </c>
      <c r="C29" s="149">
        <v>375</v>
      </c>
      <c r="D29" s="163"/>
      <c r="E29" s="178">
        <v>375</v>
      </c>
      <c r="F29" s="149">
        <v>0</v>
      </c>
      <c r="G29" s="149">
        <v>375</v>
      </c>
      <c r="H29" s="11"/>
      <c r="I29" s="11"/>
      <c r="J29" s="11"/>
      <c r="K29" s="223"/>
      <c r="L29" s="11"/>
      <c r="M29" s="137"/>
    </row>
    <row r="30" spans="1:13" x14ac:dyDescent="0.2">
      <c r="A30" s="274" t="s">
        <v>73</v>
      </c>
      <c r="B30" s="275"/>
      <c r="C30" s="121">
        <f>C31</f>
        <v>350000</v>
      </c>
      <c r="D30" s="121">
        <f>E30-C30</f>
        <v>-350000</v>
      </c>
      <c r="E30" s="121">
        <f>E31</f>
        <v>0</v>
      </c>
      <c r="F30" s="121"/>
      <c r="G30" s="121"/>
      <c r="H30" s="121"/>
      <c r="I30" s="121"/>
      <c r="J30" s="121"/>
      <c r="K30" s="121"/>
      <c r="L30" s="121"/>
      <c r="M30" s="133"/>
    </row>
    <row r="31" spans="1:13" x14ac:dyDescent="0.2">
      <c r="A31" s="134">
        <v>45</v>
      </c>
      <c r="B31" s="124" t="s">
        <v>74</v>
      </c>
      <c r="C31" s="148">
        <f t="shared" ref="C31:M31" si="4">SUM(C32:C32)</f>
        <v>350000</v>
      </c>
      <c r="D31" s="211">
        <v>-350000</v>
      </c>
      <c r="E31" s="177">
        <f>SUM(C31:D31)</f>
        <v>0</v>
      </c>
      <c r="F31" s="148">
        <v>0</v>
      </c>
      <c r="G31" s="148">
        <f t="shared" si="4"/>
        <v>0</v>
      </c>
      <c r="H31" s="148">
        <f t="shared" si="4"/>
        <v>0</v>
      </c>
      <c r="I31" s="148">
        <f t="shared" si="4"/>
        <v>0</v>
      </c>
      <c r="J31" s="148">
        <f t="shared" si="4"/>
        <v>0</v>
      </c>
      <c r="K31" s="211"/>
      <c r="L31" s="148">
        <f t="shared" si="4"/>
        <v>0</v>
      </c>
      <c r="M31" s="148">
        <f t="shared" si="4"/>
        <v>0</v>
      </c>
    </row>
    <row r="32" spans="1:13" x14ac:dyDescent="0.2">
      <c r="A32" s="135">
        <v>45111</v>
      </c>
      <c r="B32" s="9" t="s">
        <v>75</v>
      </c>
      <c r="C32" s="149">
        <v>350000</v>
      </c>
      <c r="D32" s="163">
        <v>-350000</v>
      </c>
      <c r="E32" s="178">
        <f>SUM(C32:D32)</f>
        <v>0</v>
      </c>
      <c r="F32" s="149">
        <v>0</v>
      </c>
      <c r="G32" s="149">
        <v>0</v>
      </c>
      <c r="H32" s="11"/>
      <c r="I32" s="11"/>
      <c r="J32" s="11"/>
      <c r="K32" s="223"/>
      <c r="L32" s="11"/>
      <c r="M32" s="137"/>
    </row>
    <row r="33" spans="1:20" s="3" customFormat="1" ht="20.25" customHeight="1" x14ac:dyDescent="0.2">
      <c r="A33" s="129">
        <v>1026</v>
      </c>
      <c r="B33" s="209" t="s">
        <v>56</v>
      </c>
      <c r="C33" s="213">
        <f>C35+C48</f>
        <v>397332</v>
      </c>
      <c r="D33" s="214">
        <f>E33-C33</f>
        <v>5000</v>
      </c>
      <c r="E33" s="213">
        <f>E35+E48</f>
        <v>402332</v>
      </c>
      <c r="F33" s="7"/>
      <c r="G33" s="7"/>
      <c r="H33" s="7"/>
      <c r="I33" s="7"/>
      <c r="J33" s="7"/>
      <c r="K33" s="7"/>
      <c r="L33" s="7"/>
      <c r="M33" s="130"/>
    </row>
    <row r="34" spans="1:20" s="3" customFormat="1" ht="12.75" customHeight="1" x14ac:dyDescent="0.2">
      <c r="A34" s="272" t="s">
        <v>57</v>
      </c>
      <c r="B34" s="273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31"/>
    </row>
    <row r="35" spans="1:20" s="3" customFormat="1" ht="12.75" customHeight="1" x14ac:dyDescent="0.2">
      <c r="A35" s="274" t="s">
        <v>58</v>
      </c>
      <c r="B35" s="275"/>
      <c r="C35" s="121">
        <f>C36+C40+C46</f>
        <v>360357</v>
      </c>
      <c r="D35" s="121">
        <f>E35-C35</f>
        <v>0</v>
      </c>
      <c r="E35" s="121">
        <f>E36+E40+E46</f>
        <v>360357</v>
      </c>
      <c r="F35" s="121">
        <f>F36+F40+F46</f>
        <v>344857</v>
      </c>
      <c r="G35" s="121"/>
      <c r="H35" s="121">
        <f>H36+H40+H46</f>
        <v>15500</v>
      </c>
      <c r="I35" s="121"/>
      <c r="J35" s="121"/>
      <c r="K35" s="121"/>
      <c r="L35" s="121"/>
      <c r="M35" s="133"/>
    </row>
    <row r="36" spans="1:20" s="3" customFormat="1" ht="12.75" customHeight="1" x14ac:dyDescent="0.2">
      <c r="A36" s="134">
        <v>31</v>
      </c>
      <c r="B36" s="8" t="s">
        <v>11</v>
      </c>
      <c r="C36" s="148">
        <f>SUM(C37:C39)</f>
        <v>267271</v>
      </c>
      <c r="D36" s="215"/>
      <c r="E36" s="177">
        <f>SUM(E37:E39)</f>
        <v>267271</v>
      </c>
      <c r="F36" s="148">
        <f t="shared" ref="F36:M36" si="5">SUM(F37:F39)</f>
        <v>267271</v>
      </c>
      <c r="G36" s="148">
        <f t="shared" si="5"/>
        <v>0</v>
      </c>
      <c r="H36" s="148">
        <f t="shared" si="5"/>
        <v>0</v>
      </c>
      <c r="I36" s="148">
        <f t="shared" si="5"/>
        <v>0</v>
      </c>
      <c r="J36" s="148">
        <f t="shared" si="5"/>
        <v>0</v>
      </c>
      <c r="K36" s="211"/>
      <c r="L36" s="148">
        <f t="shared" si="5"/>
        <v>0</v>
      </c>
      <c r="M36" s="148">
        <f t="shared" si="5"/>
        <v>0</v>
      </c>
    </row>
    <row r="37" spans="1:20" s="3" customFormat="1" ht="12.75" customHeight="1" x14ac:dyDescent="0.2">
      <c r="A37" s="135">
        <v>311</v>
      </c>
      <c r="B37" s="9" t="s">
        <v>12</v>
      </c>
      <c r="C37" s="149">
        <v>216027</v>
      </c>
      <c r="D37" s="163"/>
      <c r="E37" s="178">
        <v>216027</v>
      </c>
      <c r="F37" s="149">
        <v>216027</v>
      </c>
      <c r="G37" s="149"/>
      <c r="H37" s="149"/>
      <c r="I37" s="149"/>
      <c r="J37" s="149"/>
      <c r="K37" s="163"/>
      <c r="L37" s="149"/>
      <c r="M37" s="150"/>
    </row>
    <row r="38" spans="1:20" s="3" customFormat="1" ht="12.75" customHeight="1" x14ac:dyDescent="0.2">
      <c r="A38" s="135">
        <v>312</v>
      </c>
      <c r="B38" s="9" t="s">
        <v>13</v>
      </c>
      <c r="C38" s="149">
        <v>15600</v>
      </c>
      <c r="D38" s="163"/>
      <c r="E38" s="178">
        <v>15600</v>
      </c>
      <c r="F38" s="149">
        <v>15600</v>
      </c>
      <c r="G38" s="149"/>
      <c r="H38" s="149"/>
      <c r="I38" s="149"/>
      <c r="J38" s="149"/>
      <c r="K38" s="163"/>
      <c r="L38" s="149"/>
      <c r="M38" s="150"/>
    </row>
    <row r="39" spans="1:20" s="3" customFormat="1" ht="12.75" customHeight="1" x14ac:dyDescent="0.2">
      <c r="A39" s="135">
        <v>313</v>
      </c>
      <c r="B39" s="9" t="s">
        <v>14</v>
      </c>
      <c r="C39" s="149">
        <v>35644</v>
      </c>
      <c r="D39" s="163"/>
      <c r="E39" s="178">
        <v>35644</v>
      </c>
      <c r="F39" s="149">
        <v>35644</v>
      </c>
      <c r="G39" s="149"/>
      <c r="H39" s="149"/>
      <c r="I39" s="149"/>
      <c r="J39" s="149"/>
      <c r="K39" s="163"/>
      <c r="L39" s="149"/>
      <c r="M39" s="150"/>
    </row>
    <row r="40" spans="1:20" s="3" customFormat="1" ht="12.75" customHeight="1" x14ac:dyDescent="0.2">
      <c r="A40" s="134">
        <v>32</v>
      </c>
      <c r="B40" s="8" t="s">
        <v>15</v>
      </c>
      <c r="C40" s="148">
        <f>SUM(C41:C45)</f>
        <v>91986</v>
      </c>
      <c r="D40" s="211"/>
      <c r="E40" s="177">
        <f>SUM(E41:E45)</f>
        <v>91986</v>
      </c>
      <c r="F40" s="148">
        <f t="shared" ref="F40:M40" si="6">SUM(F41:F45)</f>
        <v>76486</v>
      </c>
      <c r="G40" s="148">
        <f t="shared" si="6"/>
        <v>0</v>
      </c>
      <c r="H40" s="148">
        <f t="shared" si="6"/>
        <v>15500</v>
      </c>
      <c r="I40" s="148">
        <f t="shared" si="6"/>
        <v>0</v>
      </c>
      <c r="J40" s="148">
        <f t="shared" si="6"/>
        <v>0</v>
      </c>
      <c r="K40" s="211"/>
      <c r="L40" s="148">
        <f t="shared" si="6"/>
        <v>0</v>
      </c>
      <c r="M40" s="148">
        <f t="shared" si="6"/>
        <v>0</v>
      </c>
      <c r="S40" s="186"/>
    </row>
    <row r="41" spans="1:20" s="3" customFormat="1" x14ac:dyDescent="0.2">
      <c r="A41" s="135">
        <v>321</v>
      </c>
      <c r="B41" s="9" t="s">
        <v>16</v>
      </c>
      <c r="C41" s="149">
        <v>26276</v>
      </c>
      <c r="D41" s="163">
        <v>2100</v>
      </c>
      <c r="E41" s="224">
        <f>SUM(C41:D41)</f>
        <v>28376</v>
      </c>
      <c r="F41" s="224">
        <v>19876</v>
      </c>
      <c r="G41" s="149"/>
      <c r="H41" s="224">
        <v>8500</v>
      </c>
      <c r="I41" s="149"/>
      <c r="J41" s="149"/>
      <c r="K41" s="163"/>
      <c r="L41" s="149"/>
      <c r="M41" s="150"/>
      <c r="R41" s="184"/>
      <c r="S41" s="186"/>
    </row>
    <row r="42" spans="1:20" s="3" customFormat="1" x14ac:dyDescent="0.2">
      <c r="A42" s="135">
        <v>322</v>
      </c>
      <c r="B42" s="9" t="s">
        <v>17</v>
      </c>
      <c r="C42" s="149">
        <v>31400</v>
      </c>
      <c r="D42" s="163">
        <v>-1500</v>
      </c>
      <c r="E42" s="224">
        <f>SUM(C42:D42)</f>
        <v>29900</v>
      </c>
      <c r="F42" s="224">
        <v>27400</v>
      </c>
      <c r="G42" s="149"/>
      <c r="H42" s="224">
        <v>2500</v>
      </c>
      <c r="I42" s="149"/>
      <c r="J42" s="149"/>
      <c r="K42" s="163"/>
      <c r="L42" s="149"/>
      <c r="M42" s="150"/>
      <c r="R42" s="185"/>
    </row>
    <row r="43" spans="1:20" s="3" customFormat="1" x14ac:dyDescent="0.2">
      <c r="A43" s="135">
        <v>323</v>
      </c>
      <c r="B43" s="9" t="s">
        <v>18</v>
      </c>
      <c r="C43" s="149">
        <v>27380</v>
      </c>
      <c r="D43" s="163">
        <v>-600</v>
      </c>
      <c r="E43" s="224">
        <f>SUM(C43:D43)</f>
        <v>26780</v>
      </c>
      <c r="F43" s="224">
        <f>24380-600</f>
        <v>23780</v>
      </c>
      <c r="G43" s="149"/>
      <c r="H43" s="224">
        <v>3000</v>
      </c>
      <c r="I43" s="149"/>
      <c r="J43" s="149"/>
      <c r="K43" s="163"/>
      <c r="L43" s="149"/>
      <c r="M43" s="150"/>
      <c r="T43" s="187"/>
    </row>
    <row r="44" spans="1:20" s="3" customFormat="1" ht="15" customHeight="1" x14ac:dyDescent="0.2">
      <c r="A44" s="136">
        <v>324</v>
      </c>
      <c r="B44" s="183" t="s">
        <v>59</v>
      </c>
      <c r="C44" s="151">
        <v>1500</v>
      </c>
      <c r="D44" s="212"/>
      <c r="E44" s="178">
        <v>1500</v>
      </c>
      <c r="F44" s="149"/>
      <c r="G44" s="149"/>
      <c r="H44" s="149">
        <v>1500</v>
      </c>
      <c r="I44" s="149"/>
      <c r="J44" s="149"/>
      <c r="K44" s="163"/>
      <c r="L44" s="149"/>
      <c r="M44" s="150"/>
      <c r="S44" s="188"/>
    </row>
    <row r="45" spans="1:20" s="3" customFormat="1" x14ac:dyDescent="0.2">
      <c r="A45" s="136">
        <v>329</v>
      </c>
      <c r="B45" s="125" t="s">
        <v>62</v>
      </c>
      <c r="C45" s="151">
        <v>5430</v>
      </c>
      <c r="D45" s="212"/>
      <c r="E45" s="178">
        <v>5430</v>
      </c>
      <c r="F45" s="149">
        <v>5430</v>
      </c>
      <c r="G45" s="148"/>
      <c r="H45" s="149"/>
      <c r="I45" s="148"/>
      <c r="J45" s="148"/>
      <c r="K45" s="211"/>
      <c r="L45" s="148"/>
      <c r="M45" s="152"/>
    </row>
    <row r="46" spans="1:20" x14ac:dyDescent="0.2">
      <c r="A46" s="134">
        <v>34</v>
      </c>
      <c r="B46" s="8" t="s">
        <v>19</v>
      </c>
      <c r="C46" s="148">
        <f>SUM(C47)</f>
        <v>1100</v>
      </c>
      <c r="D46" s="211"/>
      <c r="E46" s="177">
        <f>SUM(E47)</f>
        <v>1100</v>
      </c>
      <c r="F46" s="148">
        <f t="shared" ref="F46:M46" si="7">SUM(F47)</f>
        <v>1100</v>
      </c>
      <c r="G46" s="148">
        <f t="shared" si="7"/>
        <v>0</v>
      </c>
      <c r="H46" s="148">
        <f t="shared" si="7"/>
        <v>0</v>
      </c>
      <c r="I46" s="148">
        <f t="shared" si="7"/>
        <v>0</v>
      </c>
      <c r="J46" s="148">
        <f t="shared" si="7"/>
        <v>0</v>
      </c>
      <c r="K46" s="211"/>
      <c r="L46" s="148">
        <f t="shared" si="7"/>
        <v>0</v>
      </c>
      <c r="M46" s="148">
        <f t="shared" si="7"/>
        <v>0</v>
      </c>
    </row>
    <row r="47" spans="1:20" x14ac:dyDescent="0.2">
      <c r="A47" s="135">
        <v>343</v>
      </c>
      <c r="B47" s="9" t="s">
        <v>20</v>
      </c>
      <c r="C47" s="149">
        <v>1100</v>
      </c>
      <c r="D47" s="163"/>
      <c r="E47" s="178">
        <v>1100</v>
      </c>
      <c r="F47" s="149">
        <v>1100</v>
      </c>
      <c r="G47" s="149"/>
      <c r="H47" s="149"/>
      <c r="I47" s="149"/>
      <c r="J47" s="149"/>
      <c r="K47" s="163"/>
      <c r="L47" s="149"/>
      <c r="M47" s="150"/>
    </row>
    <row r="48" spans="1:20" x14ac:dyDescent="0.2">
      <c r="A48" s="274" t="s">
        <v>63</v>
      </c>
      <c r="B48" s="275"/>
      <c r="C48" s="121">
        <f>C49</f>
        <v>36975</v>
      </c>
      <c r="D48" s="121">
        <f>E48-C48</f>
        <v>5000</v>
      </c>
      <c r="E48" s="121">
        <f>E49</f>
        <v>41975</v>
      </c>
      <c r="F48" s="121"/>
      <c r="G48" s="121"/>
      <c r="H48" s="121"/>
      <c r="I48" s="121"/>
      <c r="J48" s="121"/>
      <c r="K48" s="121"/>
      <c r="L48" s="121"/>
      <c r="M48" s="133"/>
    </row>
    <row r="49" spans="1:13" s="3" customFormat="1" x14ac:dyDescent="0.2">
      <c r="A49" s="134">
        <v>42</v>
      </c>
      <c r="B49" s="124" t="s">
        <v>53</v>
      </c>
      <c r="C49" s="148">
        <f>SUM(C50:C52)</f>
        <v>36975</v>
      </c>
      <c r="D49" s="211"/>
      <c r="E49" s="177">
        <f>SUM(E50:E52)</f>
        <v>41975</v>
      </c>
      <c r="F49" s="148">
        <f t="shared" ref="F49:M49" si="8">SUM(F50:F52)</f>
        <v>11475</v>
      </c>
      <c r="G49" s="148">
        <f t="shared" si="8"/>
        <v>0</v>
      </c>
      <c r="H49" s="148">
        <f t="shared" si="8"/>
        <v>500</v>
      </c>
      <c r="I49" s="148">
        <f t="shared" si="8"/>
        <v>25000</v>
      </c>
      <c r="J49" s="148">
        <f t="shared" si="8"/>
        <v>0</v>
      </c>
      <c r="K49" s="211">
        <f>SUM(K50:K52)</f>
        <v>5000</v>
      </c>
      <c r="L49" s="148">
        <f t="shared" si="8"/>
        <v>0</v>
      </c>
      <c r="M49" s="148">
        <f t="shared" si="8"/>
        <v>0</v>
      </c>
    </row>
    <row r="50" spans="1:13" x14ac:dyDescent="0.2">
      <c r="A50" s="135">
        <v>422</v>
      </c>
      <c r="B50" s="9" t="s">
        <v>54</v>
      </c>
      <c r="C50" s="149">
        <v>1100</v>
      </c>
      <c r="D50" s="163"/>
      <c r="E50" s="178">
        <v>1100</v>
      </c>
      <c r="F50" s="149">
        <v>1100</v>
      </c>
      <c r="G50" s="149"/>
      <c r="H50" s="149"/>
      <c r="I50" s="148"/>
      <c r="J50" s="148"/>
      <c r="K50" s="211"/>
      <c r="L50" s="148"/>
      <c r="M50" s="152"/>
    </row>
    <row r="51" spans="1:13" x14ac:dyDescent="0.2">
      <c r="A51" s="135">
        <v>424</v>
      </c>
      <c r="B51" s="9" t="s">
        <v>60</v>
      </c>
      <c r="C51" s="149">
        <v>35500</v>
      </c>
      <c r="D51" s="163">
        <v>5000</v>
      </c>
      <c r="E51" s="224">
        <f>SUM(C51:D51)</f>
        <v>40500</v>
      </c>
      <c r="F51" s="149">
        <v>10000</v>
      </c>
      <c r="G51" s="149"/>
      <c r="H51" s="149">
        <v>500</v>
      </c>
      <c r="I51" s="149">
        <v>25000</v>
      </c>
      <c r="J51" s="148"/>
      <c r="K51" s="224">
        <v>5000</v>
      </c>
      <c r="L51" s="148"/>
      <c r="M51" s="152"/>
    </row>
    <row r="52" spans="1:13" x14ac:dyDescent="0.2">
      <c r="A52" s="138">
        <v>426</v>
      </c>
      <c r="B52" s="139" t="s">
        <v>52</v>
      </c>
      <c r="C52" s="153">
        <v>375</v>
      </c>
      <c r="D52" s="153"/>
      <c r="E52" s="180">
        <v>375</v>
      </c>
      <c r="F52" s="153">
        <v>375</v>
      </c>
      <c r="G52" s="153"/>
      <c r="H52" s="153"/>
      <c r="I52" s="153"/>
      <c r="J52" s="153"/>
      <c r="K52" s="153"/>
      <c r="L52" s="153"/>
      <c r="M52" s="154"/>
    </row>
    <row r="53" spans="1:13" x14ac:dyDescent="0.2">
      <c r="A53" s="171"/>
      <c r="B53" s="126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</row>
    <row r="54" spans="1:13" x14ac:dyDescent="0.2">
      <c r="A54" s="171"/>
      <c r="B54" s="126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</row>
    <row r="55" spans="1:13" x14ac:dyDescent="0.2">
      <c r="A55" s="171"/>
      <c r="B55" s="126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</row>
    <row r="56" spans="1:13" x14ac:dyDescent="0.2">
      <c r="A56" s="171"/>
      <c r="B56" s="126"/>
      <c r="C56" s="172"/>
      <c r="D56" s="172"/>
      <c r="E56" s="172"/>
      <c r="F56" s="172"/>
      <c r="G56" s="172"/>
      <c r="H56" s="172" t="s">
        <v>89</v>
      </c>
      <c r="I56" s="172"/>
      <c r="J56" s="172"/>
      <c r="K56" s="172"/>
      <c r="L56" s="172"/>
      <c r="M56" s="172"/>
    </row>
    <row r="57" spans="1:13" x14ac:dyDescent="0.2">
      <c r="A57" s="171"/>
      <c r="B57" s="126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</row>
    <row r="58" spans="1:13" x14ac:dyDescent="0.2">
      <c r="A58" s="171"/>
      <c r="B58" s="126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</row>
    <row r="59" spans="1:13" x14ac:dyDescent="0.2">
      <c r="A59" s="171"/>
      <c r="B59" s="126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</row>
    <row r="60" spans="1:13" x14ac:dyDescent="0.2">
      <c r="A60" s="171"/>
      <c r="B60" s="126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</row>
    <row r="61" spans="1:13" x14ac:dyDescent="0.2">
      <c r="A61" s="171"/>
      <c r="B61" s="126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</row>
    <row r="62" spans="1:13" x14ac:dyDescent="0.2">
      <c r="A62" s="171"/>
      <c r="B62" s="126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</row>
    <row r="63" spans="1:13" x14ac:dyDescent="0.2">
      <c r="A63" s="171"/>
      <c r="B63" s="126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</row>
    <row r="64" spans="1:13" x14ac:dyDescent="0.2">
      <c r="A64" s="171"/>
      <c r="B64" s="126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</row>
    <row r="65" spans="1:14" x14ac:dyDescent="0.2">
      <c r="A65" s="171"/>
      <c r="B65" s="126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</row>
    <row r="66" spans="1:14" x14ac:dyDescent="0.2">
      <c r="A66" s="171"/>
      <c r="B66" s="126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</row>
    <row r="67" spans="1:14" x14ac:dyDescent="0.2">
      <c r="A67" s="171"/>
      <c r="B67" s="126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</row>
    <row r="68" spans="1:14" x14ac:dyDescent="0.2">
      <c r="A68" s="171"/>
      <c r="B68" s="126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</row>
    <row r="69" spans="1:14" x14ac:dyDescent="0.2">
      <c r="A69" s="171"/>
      <c r="B69" s="126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</row>
    <row r="70" spans="1:14" s="225" customFormat="1" ht="90" x14ac:dyDescent="0.2">
      <c r="A70" s="276" t="s">
        <v>0</v>
      </c>
      <c r="B70" s="277" t="s">
        <v>1</v>
      </c>
      <c r="C70" s="276" t="s">
        <v>90</v>
      </c>
      <c r="D70" s="276"/>
      <c r="E70" s="276"/>
      <c r="F70" s="276" t="s">
        <v>2</v>
      </c>
      <c r="G70" s="276" t="s">
        <v>3</v>
      </c>
      <c r="H70" s="276" t="s">
        <v>4</v>
      </c>
      <c r="I70" s="276" t="s">
        <v>5</v>
      </c>
      <c r="J70" s="276" t="s">
        <v>6</v>
      </c>
      <c r="K70" s="276"/>
      <c r="L70" s="294" t="s">
        <v>7</v>
      </c>
      <c r="M70" s="294" t="s">
        <v>8</v>
      </c>
      <c r="N70" s="3"/>
    </row>
    <row r="71" spans="1:14" s="3" customFormat="1" ht="25.5" customHeight="1" x14ac:dyDescent="0.2">
      <c r="A71" s="268" t="s">
        <v>55</v>
      </c>
      <c r="B71" s="269"/>
      <c r="C71" s="4"/>
      <c r="D71" s="4"/>
      <c r="E71" s="4"/>
      <c r="F71" s="4"/>
      <c r="G71" s="4"/>
      <c r="H71" s="4"/>
      <c r="I71" s="4"/>
      <c r="J71" s="4"/>
      <c r="K71" s="4"/>
      <c r="L71" s="4"/>
      <c r="M71" s="127"/>
    </row>
    <row r="72" spans="1:14" s="225" customFormat="1" x14ac:dyDescent="0.2">
      <c r="A72" s="270" t="s">
        <v>9</v>
      </c>
      <c r="B72" s="271"/>
      <c r="C72" s="5"/>
      <c r="D72" s="5"/>
      <c r="E72" s="5"/>
      <c r="F72" s="5"/>
      <c r="G72" s="5"/>
      <c r="H72" s="5"/>
      <c r="I72" s="5"/>
      <c r="J72" s="5"/>
      <c r="K72" s="5"/>
      <c r="L72" s="5"/>
      <c r="M72" s="128"/>
    </row>
    <row r="73" spans="1:14" s="225" customFormat="1" ht="25.5" x14ac:dyDescent="0.2">
      <c r="A73" s="129">
        <v>1024</v>
      </c>
      <c r="B73" s="6" t="s">
        <v>10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130"/>
    </row>
    <row r="74" spans="1:14" s="225" customFormat="1" x14ac:dyDescent="0.2">
      <c r="A74" s="278" t="s">
        <v>51</v>
      </c>
      <c r="B74" s="279"/>
      <c r="C74" s="280"/>
      <c r="D74" s="280"/>
      <c r="E74" s="280"/>
      <c r="F74" s="280"/>
      <c r="G74" s="280"/>
      <c r="H74" s="280"/>
      <c r="I74" s="280"/>
      <c r="J74" s="280"/>
      <c r="K74" s="280"/>
      <c r="L74" s="280"/>
      <c r="M74" s="281"/>
    </row>
    <row r="75" spans="1:14" s="3" customFormat="1" ht="12.75" customHeight="1" x14ac:dyDescent="0.2">
      <c r="A75" s="132" t="s">
        <v>64</v>
      </c>
      <c r="B75" s="120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33"/>
    </row>
    <row r="76" spans="1:14" s="225" customFormat="1" x14ac:dyDescent="0.2">
      <c r="A76" s="134">
        <v>31</v>
      </c>
      <c r="B76" s="8" t="s">
        <v>11</v>
      </c>
      <c r="C76" s="148">
        <f>SUM(C77:C79)</f>
        <v>129994</v>
      </c>
      <c r="D76" s="148"/>
      <c r="E76" s="148"/>
      <c r="F76" s="148">
        <f t="shared" ref="F76:M76" si="9">SUM(F77:F79)</f>
        <v>129994</v>
      </c>
      <c r="G76" s="148">
        <f t="shared" si="9"/>
        <v>0</v>
      </c>
      <c r="H76" s="148">
        <f t="shared" si="9"/>
        <v>0</v>
      </c>
      <c r="I76" s="148">
        <f t="shared" si="9"/>
        <v>0</v>
      </c>
      <c r="J76" s="148">
        <f t="shared" si="9"/>
        <v>0</v>
      </c>
      <c r="K76" s="148"/>
      <c r="L76" s="148">
        <f t="shared" si="9"/>
        <v>0</v>
      </c>
      <c r="M76" s="148">
        <f t="shared" si="9"/>
        <v>0</v>
      </c>
    </row>
    <row r="77" spans="1:14" s="225" customFormat="1" x14ac:dyDescent="0.2">
      <c r="A77" s="135">
        <v>311</v>
      </c>
      <c r="B77" s="9" t="s">
        <v>12</v>
      </c>
      <c r="C77" s="149">
        <v>104029</v>
      </c>
      <c r="D77" s="149"/>
      <c r="E77" s="149"/>
      <c r="F77" s="149">
        <v>104029</v>
      </c>
      <c r="G77" s="149"/>
      <c r="H77" s="149"/>
      <c r="I77" s="149"/>
      <c r="J77" s="149"/>
      <c r="K77" s="149"/>
      <c r="L77" s="149"/>
      <c r="M77" s="150"/>
    </row>
    <row r="78" spans="1:14" s="225" customFormat="1" x14ac:dyDescent="0.2">
      <c r="A78" s="135">
        <v>312</v>
      </c>
      <c r="B78" s="9" t="s">
        <v>13</v>
      </c>
      <c r="C78" s="149">
        <v>8800</v>
      </c>
      <c r="D78" s="149"/>
      <c r="E78" s="149"/>
      <c r="F78" s="149">
        <v>8800</v>
      </c>
      <c r="G78" s="149"/>
      <c r="H78" s="149"/>
      <c r="I78" s="149"/>
      <c r="J78" s="149"/>
      <c r="K78" s="149"/>
      <c r="L78" s="149"/>
      <c r="M78" s="150"/>
    </row>
    <row r="79" spans="1:14" s="225" customFormat="1" x14ac:dyDescent="0.2">
      <c r="A79" s="135">
        <v>313</v>
      </c>
      <c r="B79" s="9" t="s">
        <v>14</v>
      </c>
      <c r="C79" s="149">
        <v>17165</v>
      </c>
      <c r="D79" s="149"/>
      <c r="E79" s="149"/>
      <c r="F79" s="149">
        <v>17165</v>
      </c>
      <c r="G79" s="149"/>
      <c r="H79" s="149"/>
      <c r="I79" s="149"/>
      <c r="J79" s="149"/>
      <c r="K79" s="149"/>
      <c r="L79" s="149"/>
      <c r="M79" s="150"/>
    </row>
    <row r="80" spans="1:14" s="225" customFormat="1" x14ac:dyDescent="0.2">
      <c r="A80" s="134">
        <v>32</v>
      </c>
      <c r="B80" s="8" t="s">
        <v>15</v>
      </c>
      <c r="C80" s="148">
        <f>SUM(C81:C84)</f>
        <v>107210</v>
      </c>
      <c r="D80" s="148"/>
      <c r="E80" s="148"/>
      <c r="F80" s="148">
        <f t="shared" ref="F80:M80" si="10">SUM(F81:F84)</f>
        <v>11602</v>
      </c>
      <c r="G80" s="148">
        <f t="shared" si="10"/>
        <v>95608</v>
      </c>
      <c r="H80" s="148">
        <f t="shared" si="10"/>
        <v>0</v>
      </c>
      <c r="I80" s="148">
        <f t="shared" si="10"/>
        <v>0</v>
      </c>
      <c r="J80" s="148">
        <f t="shared" si="10"/>
        <v>0</v>
      </c>
      <c r="K80" s="148"/>
      <c r="L80" s="148">
        <f t="shared" si="10"/>
        <v>0</v>
      </c>
      <c r="M80" s="148">
        <f t="shared" si="10"/>
        <v>0</v>
      </c>
    </row>
    <row r="81" spans="1:13" s="225" customFormat="1" x14ac:dyDescent="0.2">
      <c r="A81" s="135">
        <v>321</v>
      </c>
      <c r="B81" s="9" t="s">
        <v>16</v>
      </c>
      <c r="C81" s="149">
        <v>16090</v>
      </c>
      <c r="D81" s="149"/>
      <c r="E81" s="149"/>
      <c r="F81" s="149">
        <v>9862</v>
      </c>
      <c r="G81" s="149">
        <v>6228</v>
      </c>
      <c r="H81" s="149"/>
      <c r="I81" s="149"/>
      <c r="J81" s="149"/>
      <c r="K81" s="149"/>
      <c r="L81" s="149"/>
      <c r="M81" s="150"/>
    </row>
    <row r="82" spans="1:13" s="225" customFormat="1" x14ac:dyDescent="0.2">
      <c r="A82" s="135">
        <v>322</v>
      </c>
      <c r="B82" s="9" t="s">
        <v>17</v>
      </c>
      <c r="C82" s="149">
        <v>18140</v>
      </c>
      <c r="D82" s="149"/>
      <c r="E82" s="149"/>
      <c r="F82" s="149">
        <v>1140</v>
      </c>
      <c r="G82" s="149">
        <v>17000</v>
      </c>
      <c r="H82" s="149"/>
      <c r="I82" s="149"/>
      <c r="J82" s="149"/>
      <c r="K82" s="149"/>
      <c r="L82" s="149"/>
      <c r="M82" s="150"/>
    </row>
    <row r="83" spans="1:13" s="225" customFormat="1" x14ac:dyDescent="0.2">
      <c r="A83" s="135">
        <v>323</v>
      </c>
      <c r="B83" s="9" t="s">
        <v>18</v>
      </c>
      <c r="C83" s="149">
        <v>68080</v>
      </c>
      <c r="D83" s="149"/>
      <c r="E83" s="149"/>
      <c r="F83" s="149">
        <v>600</v>
      </c>
      <c r="G83" s="149">
        <v>67480</v>
      </c>
      <c r="H83" s="149"/>
      <c r="I83" s="149"/>
      <c r="J83" s="149"/>
      <c r="K83" s="149"/>
      <c r="L83" s="149"/>
      <c r="M83" s="150"/>
    </row>
    <row r="84" spans="1:13" s="225" customFormat="1" x14ac:dyDescent="0.2">
      <c r="A84" s="136">
        <v>329</v>
      </c>
      <c r="B84" s="225" t="s">
        <v>62</v>
      </c>
      <c r="C84" s="86">
        <v>4900</v>
      </c>
      <c r="D84" s="86"/>
      <c r="E84" s="86"/>
      <c r="F84" s="149"/>
      <c r="G84" s="149">
        <v>4900</v>
      </c>
      <c r="H84" s="149"/>
      <c r="I84" s="149"/>
      <c r="J84" s="149"/>
      <c r="K84" s="149"/>
      <c r="L84" s="149"/>
      <c r="M84" s="150"/>
    </row>
    <row r="85" spans="1:13" s="225" customFormat="1" x14ac:dyDescent="0.2">
      <c r="A85" s="134">
        <v>34</v>
      </c>
      <c r="B85" s="8" t="s">
        <v>19</v>
      </c>
      <c r="C85" s="148">
        <f>SUM(C86)</f>
        <v>4002.06</v>
      </c>
      <c r="D85" s="148"/>
      <c r="E85" s="148"/>
      <c r="F85" s="148">
        <f t="shared" ref="F85:M85" si="11">SUM(F86)</f>
        <v>0</v>
      </c>
      <c r="G85" s="148">
        <f t="shared" si="11"/>
        <v>4002</v>
      </c>
      <c r="H85" s="148">
        <f t="shared" si="11"/>
        <v>0</v>
      </c>
      <c r="I85" s="148">
        <f t="shared" si="11"/>
        <v>0</v>
      </c>
      <c r="J85" s="148">
        <f t="shared" si="11"/>
        <v>0</v>
      </c>
      <c r="K85" s="148"/>
      <c r="L85" s="148">
        <f t="shared" si="11"/>
        <v>0</v>
      </c>
      <c r="M85" s="148">
        <f t="shared" si="11"/>
        <v>0</v>
      </c>
    </row>
    <row r="86" spans="1:13" s="225" customFormat="1" x14ac:dyDescent="0.2">
      <c r="A86" s="135">
        <v>343</v>
      </c>
      <c r="B86" s="9" t="s">
        <v>20</v>
      </c>
      <c r="C86" s="149">
        <v>4002.06</v>
      </c>
      <c r="D86" s="149"/>
      <c r="E86" s="149"/>
      <c r="F86" s="149"/>
      <c r="G86" s="149">
        <v>4002</v>
      </c>
      <c r="H86" s="149"/>
      <c r="I86" s="149"/>
      <c r="J86" s="149"/>
      <c r="K86" s="149"/>
      <c r="L86" s="149"/>
      <c r="M86" s="150"/>
    </row>
    <row r="87" spans="1:13" s="225" customFormat="1" x14ac:dyDescent="0.2">
      <c r="A87" s="132" t="s">
        <v>65</v>
      </c>
      <c r="B87" s="120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33"/>
    </row>
    <row r="88" spans="1:13" s="225" customFormat="1" ht="25.5" x14ac:dyDescent="0.2">
      <c r="A88" s="134">
        <v>42</v>
      </c>
      <c r="B88" s="124" t="s">
        <v>53</v>
      </c>
      <c r="C88" s="148">
        <f>SUM(C89)</f>
        <v>400</v>
      </c>
      <c r="D88" s="148"/>
      <c r="E88" s="148"/>
      <c r="F88" s="148">
        <f t="shared" ref="F88:M88" si="12">SUM(F89)</f>
        <v>0</v>
      </c>
      <c r="G88" s="148">
        <f t="shared" si="12"/>
        <v>400</v>
      </c>
      <c r="H88" s="148">
        <f t="shared" si="12"/>
        <v>0</v>
      </c>
      <c r="I88" s="148">
        <f t="shared" si="12"/>
        <v>0</v>
      </c>
      <c r="J88" s="148">
        <f t="shared" si="12"/>
        <v>0</v>
      </c>
      <c r="K88" s="148"/>
      <c r="L88" s="148">
        <f t="shared" si="12"/>
        <v>0</v>
      </c>
      <c r="M88" s="148">
        <f t="shared" si="12"/>
        <v>0</v>
      </c>
    </row>
    <row r="89" spans="1:13" s="225" customFormat="1" x14ac:dyDescent="0.2">
      <c r="A89" s="135">
        <v>426</v>
      </c>
      <c r="B89" s="9" t="s">
        <v>52</v>
      </c>
      <c r="C89" s="149">
        <v>400</v>
      </c>
      <c r="D89" s="149"/>
      <c r="E89" s="149"/>
      <c r="F89" s="149"/>
      <c r="G89" s="149">
        <v>400</v>
      </c>
      <c r="H89" s="149"/>
      <c r="I89" s="149"/>
      <c r="J89" s="149"/>
      <c r="K89" s="149"/>
      <c r="L89" s="149"/>
      <c r="M89" s="150"/>
    </row>
    <row r="90" spans="1:13" s="225" customFormat="1" x14ac:dyDescent="0.2">
      <c r="A90" s="129">
        <v>1026</v>
      </c>
      <c r="B90" s="6" t="s">
        <v>56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130"/>
    </row>
    <row r="91" spans="1:13" s="225" customFormat="1" x14ac:dyDescent="0.2">
      <c r="A91" s="278" t="s">
        <v>57</v>
      </c>
      <c r="B91" s="279"/>
      <c r="C91" s="280"/>
      <c r="D91" s="280"/>
      <c r="E91" s="280"/>
      <c r="F91" s="280"/>
      <c r="G91" s="280"/>
      <c r="H91" s="280"/>
      <c r="I91" s="280"/>
      <c r="J91" s="280"/>
      <c r="K91" s="280"/>
      <c r="L91" s="280"/>
      <c r="M91" s="281"/>
    </row>
    <row r="92" spans="1:13" s="225" customFormat="1" x14ac:dyDescent="0.2">
      <c r="A92" s="132" t="s">
        <v>58</v>
      </c>
      <c r="B92" s="120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33"/>
    </row>
    <row r="93" spans="1:13" s="225" customFormat="1" x14ac:dyDescent="0.2">
      <c r="A93" s="134">
        <v>31</v>
      </c>
      <c r="B93" s="8" t="s">
        <v>11</v>
      </c>
      <c r="C93" s="148">
        <f>SUM(C94:C96)</f>
        <v>272372</v>
      </c>
      <c r="D93" s="148"/>
      <c r="E93" s="148"/>
      <c r="F93" s="148">
        <f t="shared" ref="F93:M93" si="13">SUM(F94:F96)</f>
        <v>272372</v>
      </c>
      <c r="G93" s="148">
        <f t="shared" si="13"/>
        <v>0</v>
      </c>
      <c r="H93" s="148">
        <f t="shared" si="13"/>
        <v>0</v>
      </c>
      <c r="I93" s="148">
        <f t="shared" si="13"/>
        <v>0</v>
      </c>
      <c r="J93" s="148">
        <f t="shared" si="13"/>
        <v>0</v>
      </c>
      <c r="K93" s="148"/>
      <c r="L93" s="148">
        <f t="shared" si="13"/>
        <v>0</v>
      </c>
      <c r="M93" s="148">
        <f t="shared" si="13"/>
        <v>0</v>
      </c>
    </row>
    <row r="94" spans="1:13" s="225" customFormat="1" x14ac:dyDescent="0.2">
      <c r="A94" s="135">
        <v>311</v>
      </c>
      <c r="B94" s="9" t="s">
        <v>12</v>
      </c>
      <c r="C94" s="149">
        <v>216972</v>
      </c>
      <c r="D94" s="149"/>
      <c r="E94" s="149"/>
      <c r="F94" s="149">
        <v>216972</v>
      </c>
      <c r="G94" s="149"/>
      <c r="H94" s="149"/>
      <c r="I94" s="149"/>
      <c r="J94" s="149"/>
      <c r="K94" s="149"/>
      <c r="L94" s="149"/>
      <c r="M94" s="150"/>
    </row>
    <row r="95" spans="1:13" s="225" customFormat="1" x14ac:dyDescent="0.2">
      <c r="A95" s="135">
        <v>312</v>
      </c>
      <c r="B95" s="9" t="s">
        <v>13</v>
      </c>
      <c r="C95" s="149">
        <v>19600</v>
      </c>
      <c r="D95" s="149"/>
      <c r="E95" s="149"/>
      <c r="F95" s="149">
        <v>19600</v>
      </c>
      <c r="G95" s="149"/>
      <c r="H95" s="149"/>
      <c r="I95" s="149"/>
      <c r="J95" s="149"/>
      <c r="K95" s="149"/>
      <c r="L95" s="149"/>
      <c r="M95" s="150"/>
    </row>
    <row r="96" spans="1:13" s="225" customFormat="1" x14ac:dyDescent="0.2">
      <c r="A96" s="135">
        <v>313</v>
      </c>
      <c r="B96" s="9" t="s">
        <v>14</v>
      </c>
      <c r="C96" s="149">
        <v>35800</v>
      </c>
      <c r="D96" s="149"/>
      <c r="E96" s="149"/>
      <c r="F96" s="149">
        <v>35800</v>
      </c>
      <c r="G96" s="149"/>
      <c r="H96" s="149"/>
      <c r="I96" s="149"/>
      <c r="J96" s="149"/>
      <c r="K96" s="149"/>
      <c r="L96" s="149"/>
      <c r="M96" s="150"/>
    </row>
    <row r="97" spans="1:13" s="225" customFormat="1" x14ac:dyDescent="0.2">
      <c r="A97" s="134">
        <v>32</v>
      </c>
      <c r="B97" s="8" t="s">
        <v>15</v>
      </c>
      <c r="C97" s="148">
        <f>SUM(C98:C102)</f>
        <v>94730</v>
      </c>
      <c r="D97" s="148"/>
      <c r="E97" s="148"/>
      <c r="F97" s="148">
        <f>SUM(F98:F102)</f>
        <v>79230</v>
      </c>
      <c r="G97" s="148">
        <f t="shared" ref="G97:M97" si="14">SUM(G98:G102)</f>
        <v>0</v>
      </c>
      <c r="H97" s="148">
        <f t="shared" si="14"/>
        <v>15500</v>
      </c>
      <c r="I97" s="148">
        <f t="shared" si="14"/>
        <v>0</v>
      </c>
      <c r="J97" s="148">
        <f t="shared" si="14"/>
        <v>0</v>
      </c>
      <c r="K97" s="148"/>
      <c r="L97" s="148">
        <f t="shared" si="14"/>
        <v>0</v>
      </c>
      <c r="M97" s="148">
        <f t="shared" si="14"/>
        <v>0</v>
      </c>
    </row>
    <row r="98" spans="1:13" s="225" customFormat="1" x14ac:dyDescent="0.2">
      <c r="A98" s="135">
        <v>321</v>
      </c>
      <c r="B98" s="9" t="s">
        <v>16</v>
      </c>
      <c r="C98" s="149">
        <v>26276</v>
      </c>
      <c r="D98" s="149"/>
      <c r="E98" s="149"/>
      <c r="F98" s="149">
        <v>21276</v>
      </c>
      <c r="G98" s="149"/>
      <c r="H98" s="149">
        <v>5000</v>
      </c>
      <c r="I98" s="149"/>
      <c r="J98" s="149"/>
      <c r="K98" s="149"/>
      <c r="L98" s="149"/>
      <c r="M98" s="150"/>
    </row>
    <row r="99" spans="1:13" s="225" customFormat="1" x14ac:dyDescent="0.2">
      <c r="A99" s="135">
        <v>322</v>
      </c>
      <c r="B99" s="9" t="s">
        <v>17</v>
      </c>
      <c r="C99" s="149">
        <v>31644</v>
      </c>
      <c r="D99" s="149"/>
      <c r="E99" s="149"/>
      <c r="F99" s="149">
        <v>27644</v>
      </c>
      <c r="G99" s="149"/>
      <c r="H99" s="149">
        <v>4000</v>
      </c>
      <c r="I99" s="149"/>
      <c r="J99" s="149"/>
      <c r="K99" s="149"/>
      <c r="L99" s="149"/>
      <c r="M99" s="150"/>
    </row>
    <row r="100" spans="1:13" s="225" customFormat="1" x14ac:dyDescent="0.2">
      <c r="A100" s="135">
        <v>323</v>
      </c>
      <c r="B100" s="9" t="s">
        <v>18</v>
      </c>
      <c r="C100" s="149">
        <v>29880</v>
      </c>
      <c r="D100" s="149"/>
      <c r="E100" s="149"/>
      <c r="F100" s="149">
        <v>26880</v>
      </c>
      <c r="G100" s="149"/>
      <c r="H100" s="149">
        <v>3000</v>
      </c>
      <c r="I100" s="149"/>
      <c r="J100" s="149"/>
      <c r="K100" s="149"/>
      <c r="L100" s="149"/>
      <c r="M100" s="150"/>
    </row>
    <row r="101" spans="1:13" s="225" customFormat="1" ht="25.5" customHeight="1" x14ac:dyDescent="0.2">
      <c r="A101" s="136">
        <v>324</v>
      </c>
      <c r="B101" s="12" t="s">
        <v>59</v>
      </c>
      <c r="C101" s="86">
        <v>1500</v>
      </c>
      <c r="D101" s="86"/>
      <c r="E101" s="86"/>
      <c r="F101" s="149"/>
      <c r="G101" s="149"/>
      <c r="H101" s="149">
        <v>1500</v>
      </c>
      <c r="I101" s="149"/>
      <c r="J101" s="149"/>
      <c r="K101" s="149"/>
      <c r="L101" s="149"/>
      <c r="M101" s="150"/>
    </row>
    <row r="102" spans="1:13" s="225" customFormat="1" x14ac:dyDescent="0.2">
      <c r="A102" s="136">
        <v>329</v>
      </c>
      <c r="B102" s="225" t="s">
        <v>62</v>
      </c>
      <c r="C102" s="86">
        <v>5430</v>
      </c>
      <c r="D102" s="86"/>
      <c r="E102" s="86"/>
      <c r="F102" s="149">
        <v>3430</v>
      </c>
      <c r="G102" s="149"/>
      <c r="H102" s="149">
        <v>2000</v>
      </c>
      <c r="I102" s="149"/>
      <c r="J102" s="149"/>
      <c r="K102" s="149"/>
      <c r="L102" s="149"/>
      <c r="M102" s="150"/>
    </row>
    <row r="103" spans="1:13" s="225" customFormat="1" x14ac:dyDescent="0.2">
      <c r="A103" s="134">
        <v>34</v>
      </c>
      <c r="B103" s="8" t="s">
        <v>19</v>
      </c>
      <c r="C103" s="148">
        <f>SUM(C104)</f>
        <v>1202</v>
      </c>
      <c r="D103" s="148"/>
      <c r="E103" s="148"/>
      <c r="F103" s="148">
        <f t="shared" ref="F103:M103" si="15">SUM(F104)</f>
        <v>1202</v>
      </c>
      <c r="G103" s="148">
        <f t="shared" si="15"/>
        <v>0</v>
      </c>
      <c r="H103" s="148">
        <f t="shared" si="15"/>
        <v>0</v>
      </c>
      <c r="I103" s="148">
        <f t="shared" si="15"/>
        <v>0</v>
      </c>
      <c r="J103" s="148">
        <f t="shared" si="15"/>
        <v>0</v>
      </c>
      <c r="K103" s="148"/>
      <c r="L103" s="148">
        <f t="shared" si="15"/>
        <v>0</v>
      </c>
      <c r="M103" s="148">
        <f t="shared" si="15"/>
        <v>0</v>
      </c>
    </row>
    <row r="104" spans="1:13" s="225" customFormat="1" x14ac:dyDescent="0.2">
      <c r="A104" s="135">
        <v>343</v>
      </c>
      <c r="B104" s="9" t="s">
        <v>20</v>
      </c>
      <c r="C104" s="149">
        <v>1202</v>
      </c>
      <c r="D104" s="149"/>
      <c r="E104" s="149"/>
      <c r="F104" s="149">
        <v>1202</v>
      </c>
      <c r="G104" s="149"/>
      <c r="H104" s="149">
        <v>0</v>
      </c>
      <c r="I104" s="149"/>
      <c r="J104" s="149"/>
      <c r="K104" s="149"/>
      <c r="L104" s="149"/>
      <c r="M104" s="150"/>
    </row>
    <row r="105" spans="1:13" s="225" customFormat="1" x14ac:dyDescent="0.2">
      <c r="A105" s="132" t="s">
        <v>63</v>
      </c>
      <c r="B105" s="120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33"/>
    </row>
    <row r="106" spans="1:13" s="225" customFormat="1" ht="25.5" x14ac:dyDescent="0.2">
      <c r="A106" s="134">
        <v>42</v>
      </c>
      <c r="B106" s="124" t="s">
        <v>53</v>
      </c>
      <c r="C106" s="148">
        <f>SUM(C107:C109)</f>
        <v>41100</v>
      </c>
      <c r="D106" s="148"/>
      <c r="E106" s="148"/>
      <c r="F106" s="148">
        <f t="shared" ref="F106:M106" si="16">SUM(F107:F109)</f>
        <v>15600</v>
      </c>
      <c r="G106" s="148">
        <f t="shared" si="16"/>
        <v>0</v>
      </c>
      <c r="H106" s="148">
        <f t="shared" si="16"/>
        <v>500</v>
      </c>
      <c r="I106" s="148">
        <f t="shared" si="16"/>
        <v>25000</v>
      </c>
      <c r="J106" s="148">
        <f t="shared" si="16"/>
        <v>0</v>
      </c>
      <c r="K106" s="148"/>
      <c r="L106" s="148">
        <f t="shared" si="16"/>
        <v>0</v>
      </c>
      <c r="M106" s="148">
        <f t="shared" si="16"/>
        <v>0</v>
      </c>
    </row>
    <row r="107" spans="1:13" s="225" customFormat="1" x14ac:dyDescent="0.2">
      <c r="A107" s="135">
        <v>422</v>
      </c>
      <c r="B107" s="9" t="s">
        <v>54</v>
      </c>
      <c r="C107" s="149">
        <v>5200</v>
      </c>
      <c r="D107" s="149"/>
      <c r="E107" s="149"/>
      <c r="F107" s="149">
        <v>5200</v>
      </c>
      <c r="G107" s="149"/>
      <c r="H107" s="149"/>
      <c r="I107" s="149"/>
      <c r="J107" s="149"/>
      <c r="K107" s="149"/>
      <c r="L107" s="149"/>
      <c r="M107" s="150"/>
    </row>
    <row r="108" spans="1:13" s="225" customFormat="1" ht="25.5" x14ac:dyDescent="0.2">
      <c r="A108" s="282">
        <v>424</v>
      </c>
      <c r="B108" s="283" t="s">
        <v>60</v>
      </c>
      <c r="C108" s="284">
        <v>35500</v>
      </c>
      <c r="D108" s="284"/>
      <c r="E108" s="284"/>
      <c r="F108" s="284">
        <v>10000</v>
      </c>
      <c r="G108" s="284"/>
      <c r="H108" s="284">
        <v>500</v>
      </c>
      <c r="I108" s="284">
        <v>25000</v>
      </c>
      <c r="J108" s="284"/>
      <c r="K108" s="284"/>
      <c r="L108" s="284"/>
      <c r="M108" s="285"/>
    </row>
    <row r="109" spans="1:13" s="225" customFormat="1" x14ac:dyDescent="0.2">
      <c r="A109" s="282">
        <v>426</v>
      </c>
      <c r="B109" s="283" t="s">
        <v>52</v>
      </c>
      <c r="C109" s="284">
        <v>400</v>
      </c>
      <c r="D109" s="284"/>
      <c r="E109" s="284"/>
      <c r="F109" s="284">
        <v>400</v>
      </c>
      <c r="G109" s="284"/>
      <c r="H109" s="284"/>
      <c r="I109" s="284"/>
      <c r="J109" s="284"/>
      <c r="K109" s="284"/>
      <c r="L109" s="284"/>
      <c r="M109" s="285"/>
    </row>
    <row r="110" spans="1:13" s="225" customFormat="1" x14ac:dyDescent="0.2">
      <c r="A110" s="10"/>
      <c r="B110" s="12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</row>
    <row r="111" spans="1:13" s="225" customFormat="1" x14ac:dyDescent="0.2">
      <c r="A111" s="10"/>
      <c r="B111" s="12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</row>
    <row r="112" spans="1:13" s="225" customFormat="1" x14ac:dyDescent="0.2">
      <c r="A112" s="10"/>
      <c r="B112" s="12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</row>
    <row r="113" spans="1:13" s="225" customFormat="1" x14ac:dyDescent="0.2">
      <c r="A113" s="10"/>
      <c r="B113" s="12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</row>
    <row r="114" spans="1:13" s="225" customFormat="1" x14ac:dyDescent="0.2">
      <c r="A114" s="10"/>
      <c r="B114" s="12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</row>
    <row r="115" spans="1:13" s="225" customFormat="1" x14ac:dyDescent="0.2">
      <c r="A115" s="10"/>
      <c r="B115" s="12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</row>
    <row r="116" spans="1:13" s="225" customFormat="1" x14ac:dyDescent="0.2">
      <c r="A116" s="10"/>
      <c r="B116" s="12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</row>
    <row r="117" spans="1:13" s="225" customFormat="1" x14ac:dyDescent="0.2">
      <c r="A117" s="10"/>
      <c r="B117" s="12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</row>
    <row r="118" spans="1:13" s="225" customFormat="1" x14ac:dyDescent="0.2">
      <c r="A118" s="10"/>
      <c r="B118" s="12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</row>
    <row r="119" spans="1:13" s="225" customFormat="1" x14ac:dyDescent="0.2">
      <c r="A119" s="10"/>
      <c r="B119" s="12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</row>
    <row r="120" spans="1:13" s="225" customFormat="1" x14ac:dyDescent="0.2">
      <c r="A120" s="10"/>
      <c r="B120" s="12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</row>
    <row r="121" spans="1:13" s="225" customFormat="1" x14ac:dyDescent="0.2">
      <c r="A121" s="10"/>
      <c r="B121" s="12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</row>
    <row r="122" spans="1:13" s="225" customFormat="1" x14ac:dyDescent="0.2">
      <c r="A122" s="10"/>
      <c r="B122" s="12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</row>
    <row r="123" spans="1:13" s="225" customFormat="1" x14ac:dyDescent="0.2">
      <c r="A123" s="10"/>
      <c r="B123" s="12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</row>
    <row r="124" spans="1:13" s="225" customFormat="1" x14ac:dyDescent="0.2">
      <c r="A124" s="10"/>
      <c r="B124" s="12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</row>
    <row r="125" spans="1:13" s="225" customFormat="1" x14ac:dyDescent="0.2">
      <c r="A125" s="10"/>
      <c r="B125" s="12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</row>
    <row r="126" spans="1:13" s="225" customFormat="1" x14ac:dyDescent="0.2">
      <c r="A126" s="10"/>
      <c r="B126" s="12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</row>
    <row r="127" spans="1:13" s="225" customFormat="1" x14ac:dyDescent="0.2">
      <c r="A127" s="10"/>
      <c r="B127" s="12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</row>
    <row r="128" spans="1:13" s="225" customFormat="1" x14ac:dyDescent="0.2">
      <c r="A128" s="10"/>
      <c r="B128" s="12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</row>
    <row r="129" spans="1:13" s="225" customFormat="1" x14ac:dyDescent="0.2">
      <c r="A129" s="10"/>
      <c r="B129" s="12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</row>
    <row r="130" spans="1:13" s="225" customFormat="1" x14ac:dyDescent="0.2">
      <c r="A130" s="10"/>
      <c r="B130" s="12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</row>
    <row r="131" spans="1:13" s="225" customFormat="1" x14ac:dyDescent="0.2">
      <c r="A131" s="10"/>
      <c r="B131" s="12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</row>
    <row r="132" spans="1:13" s="225" customFormat="1" x14ac:dyDescent="0.2">
      <c r="A132" s="14"/>
      <c r="B132" s="12"/>
    </row>
    <row r="133" spans="1:13" s="225" customFormat="1" x14ac:dyDescent="0.2">
      <c r="A133" s="14"/>
      <c r="B133" s="12"/>
    </row>
    <row r="134" spans="1:13" s="225" customFormat="1" ht="90" x14ac:dyDescent="0.2">
      <c r="A134" s="295" t="s">
        <v>0</v>
      </c>
      <c r="B134" s="296" t="s">
        <v>1</v>
      </c>
      <c r="C134" s="295" t="s">
        <v>61</v>
      </c>
      <c r="D134" s="295"/>
      <c r="E134" s="295"/>
      <c r="F134" s="295" t="s">
        <v>2</v>
      </c>
      <c r="G134" s="295" t="s">
        <v>3</v>
      </c>
      <c r="H134" s="295" t="s">
        <v>4</v>
      </c>
      <c r="I134" s="295" t="s">
        <v>5</v>
      </c>
      <c r="J134" s="295" t="s">
        <v>6</v>
      </c>
      <c r="K134" s="295"/>
      <c r="L134" s="297" t="s">
        <v>7</v>
      </c>
      <c r="M134" s="297" t="s">
        <v>8</v>
      </c>
    </row>
    <row r="135" spans="1:13" s="225" customFormat="1" ht="27" customHeight="1" x14ac:dyDescent="0.2">
      <c r="A135" s="268" t="s">
        <v>55</v>
      </c>
      <c r="B135" s="269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127"/>
    </row>
    <row r="136" spans="1:13" s="225" customFormat="1" x14ac:dyDescent="0.2">
      <c r="A136" s="270" t="s">
        <v>9</v>
      </c>
      <c r="B136" s="27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128"/>
    </row>
    <row r="137" spans="1:13" s="225" customFormat="1" x14ac:dyDescent="0.2">
      <c r="A137" s="129">
        <v>1024</v>
      </c>
      <c r="B137" s="6" t="s">
        <v>10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130"/>
    </row>
    <row r="138" spans="1:13" s="225" customFormat="1" x14ac:dyDescent="0.2">
      <c r="A138" s="278" t="s">
        <v>51</v>
      </c>
      <c r="B138" s="279"/>
      <c r="C138" s="280"/>
      <c r="D138" s="280"/>
      <c r="E138" s="280"/>
      <c r="F138" s="280"/>
      <c r="G138" s="280"/>
      <c r="H138" s="280"/>
      <c r="I138" s="280"/>
      <c r="J138" s="280"/>
      <c r="K138" s="280"/>
      <c r="L138" s="280"/>
      <c r="M138" s="281"/>
    </row>
    <row r="139" spans="1:13" s="3" customFormat="1" ht="12.75" customHeight="1" x14ac:dyDescent="0.2">
      <c r="A139" s="132" t="s">
        <v>64</v>
      </c>
      <c r="B139" s="120"/>
      <c r="C139" s="121"/>
      <c r="D139" s="121"/>
      <c r="E139" s="121"/>
      <c r="F139" s="121"/>
      <c r="G139" s="121"/>
      <c r="H139" s="121"/>
      <c r="I139" s="121"/>
      <c r="J139" s="121"/>
      <c r="K139" s="121"/>
      <c r="L139" s="121"/>
      <c r="M139" s="133"/>
    </row>
    <row r="140" spans="1:13" s="225" customFormat="1" x14ac:dyDescent="0.2">
      <c r="A140" s="134">
        <v>31</v>
      </c>
      <c r="B140" s="8" t="s">
        <v>11</v>
      </c>
      <c r="C140" s="148">
        <f>SUM(C141:C143)</f>
        <v>130544</v>
      </c>
      <c r="D140" s="148"/>
      <c r="E140" s="148"/>
      <c r="F140" s="148">
        <f t="shared" ref="F140:M140" si="17">SUM(F141:F143)</f>
        <v>130544</v>
      </c>
      <c r="G140" s="148">
        <f t="shared" si="17"/>
        <v>0</v>
      </c>
      <c r="H140" s="148">
        <f t="shared" si="17"/>
        <v>0</v>
      </c>
      <c r="I140" s="148">
        <f t="shared" si="17"/>
        <v>0</v>
      </c>
      <c r="J140" s="148">
        <f t="shared" si="17"/>
        <v>0</v>
      </c>
      <c r="K140" s="148"/>
      <c r="L140" s="148">
        <f t="shared" si="17"/>
        <v>0</v>
      </c>
      <c r="M140" s="148">
        <f t="shared" si="17"/>
        <v>0</v>
      </c>
    </row>
    <row r="141" spans="1:13" s="225" customFormat="1" x14ac:dyDescent="0.2">
      <c r="A141" s="135">
        <v>311</v>
      </c>
      <c r="B141" s="9" t="s">
        <v>12</v>
      </c>
      <c r="C141" s="149">
        <v>104502</v>
      </c>
      <c r="D141" s="149"/>
      <c r="E141" s="149"/>
      <c r="F141" s="149">
        <v>104502</v>
      </c>
      <c r="G141" s="149"/>
      <c r="H141" s="149"/>
      <c r="I141" s="149"/>
      <c r="J141" s="149"/>
      <c r="K141" s="149"/>
      <c r="L141" s="149"/>
      <c r="M141" s="150"/>
    </row>
    <row r="142" spans="1:13" s="225" customFormat="1" x14ac:dyDescent="0.2">
      <c r="A142" s="135">
        <v>312</v>
      </c>
      <c r="B142" s="9" t="s">
        <v>13</v>
      </c>
      <c r="C142" s="149">
        <v>8800</v>
      </c>
      <c r="D142" s="149"/>
      <c r="E142" s="149"/>
      <c r="F142" s="149">
        <v>8800</v>
      </c>
      <c r="G142" s="149"/>
      <c r="H142" s="149"/>
      <c r="I142" s="149"/>
      <c r="J142" s="149"/>
      <c r="K142" s="149"/>
      <c r="L142" s="149"/>
      <c r="M142" s="150"/>
    </row>
    <row r="143" spans="1:13" s="225" customFormat="1" x14ac:dyDescent="0.2">
      <c r="A143" s="135">
        <v>313</v>
      </c>
      <c r="B143" s="9" t="s">
        <v>14</v>
      </c>
      <c r="C143" s="149">
        <v>17242</v>
      </c>
      <c r="D143" s="149"/>
      <c r="E143" s="149"/>
      <c r="F143" s="149">
        <v>17242</v>
      </c>
      <c r="G143" s="149"/>
      <c r="H143" s="149"/>
      <c r="I143" s="149"/>
      <c r="J143" s="149"/>
      <c r="K143" s="149"/>
      <c r="L143" s="149"/>
      <c r="M143" s="150"/>
    </row>
    <row r="144" spans="1:13" s="225" customFormat="1" x14ac:dyDescent="0.2">
      <c r="A144" s="134">
        <v>32</v>
      </c>
      <c r="B144" s="8" t="s">
        <v>15</v>
      </c>
      <c r="C144" s="148">
        <f>SUM(C145:C148)</f>
        <v>106210</v>
      </c>
      <c r="D144" s="148"/>
      <c r="E144" s="148"/>
      <c r="F144" s="148">
        <f t="shared" ref="F144:M144" si="18">SUM(F145:F148)</f>
        <v>10602</v>
      </c>
      <c r="G144" s="148">
        <f t="shared" si="18"/>
        <v>95608</v>
      </c>
      <c r="H144" s="148">
        <f t="shared" si="18"/>
        <v>0</v>
      </c>
      <c r="I144" s="148">
        <f t="shared" si="18"/>
        <v>0</v>
      </c>
      <c r="J144" s="148">
        <f t="shared" si="18"/>
        <v>0</v>
      </c>
      <c r="K144" s="148"/>
      <c r="L144" s="148">
        <f t="shared" si="18"/>
        <v>0</v>
      </c>
      <c r="M144" s="148">
        <f t="shared" si="18"/>
        <v>0</v>
      </c>
    </row>
    <row r="145" spans="1:13" s="225" customFormat="1" x14ac:dyDescent="0.2">
      <c r="A145" s="135">
        <v>321</v>
      </c>
      <c r="B145" s="9" t="s">
        <v>16</v>
      </c>
      <c r="C145" s="149">
        <v>16090</v>
      </c>
      <c r="D145" s="149"/>
      <c r="E145" s="149"/>
      <c r="F145" s="149">
        <v>10602</v>
      </c>
      <c r="G145" s="149">
        <v>5488</v>
      </c>
      <c r="H145" s="149"/>
      <c r="I145" s="149"/>
      <c r="J145" s="149"/>
      <c r="K145" s="149"/>
      <c r="L145" s="149"/>
      <c r="M145" s="150"/>
    </row>
    <row r="146" spans="1:13" s="225" customFormat="1" x14ac:dyDescent="0.2">
      <c r="A146" s="135">
        <v>322</v>
      </c>
      <c r="B146" s="9" t="s">
        <v>17</v>
      </c>
      <c r="C146" s="149">
        <v>17140</v>
      </c>
      <c r="D146" s="149"/>
      <c r="E146" s="149"/>
      <c r="F146" s="149"/>
      <c r="G146" s="149">
        <v>17140</v>
      </c>
      <c r="H146" s="149"/>
      <c r="I146" s="149"/>
      <c r="J146" s="149"/>
      <c r="K146" s="149"/>
      <c r="L146" s="149"/>
      <c r="M146" s="150"/>
    </row>
    <row r="147" spans="1:13" s="225" customFormat="1" x14ac:dyDescent="0.2">
      <c r="A147" s="135">
        <v>323</v>
      </c>
      <c r="B147" s="9" t="s">
        <v>18</v>
      </c>
      <c r="C147" s="149">
        <v>68080</v>
      </c>
      <c r="D147" s="149"/>
      <c r="E147" s="149"/>
      <c r="F147" s="149"/>
      <c r="G147" s="149">
        <v>68080</v>
      </c>
      <c r="H147" s="149"/>
      <c r="I147" s="149"/>
      <c r="J147" s="149"/>
      <c r="K147" s="149"/>
      <c r="L147" s="149"/>
      <c r="M147" s="150"/>
    </row>
    <row r="148" spans="1:13" s="225" customFormat="1" x14ac:dyDescent="0.2">
      <c r="A148" s="136">
        <v>329</v>
      </c>
      <c r="B148" s="225" t="s">
        <v>62</v>
      </c>
      <c r="C148" s="86">
        <v>4900</v>
      </c>
      <c r="D148" s="86"/>
      <c r="E148" s="86"/>
      <c r="F148" s="149"/>
      <c r="G148" s="149">
        <v>4900</v>
      </c>
      <c r="H148" s="149"/>
      <c r="I148" s="149"/>
      <c r="J148" s="149"/>
      <c r="K148" s="149"/>
      <c r="L148" s="149"/>
      <c r="M148" s="150"/>
    </row>
    <row r="149" spans="1:13" s="225" customFormat="1" x14ac:dyDescent="0.2">
      <c r="A149" s="134">
        <v>34</v>
      </c>
      <c r="B149" s="8" t="s">
        <v>19</v>
      </c>
      <c r="C149" s="148">
        <f>SUM(C150)</f>
        <v>4002</v>
      </c>
      <c r="D149" s="148"/>
      <c r="E149" s="148"/>
      <c r="F149" s="148">
        <f t="shared" ref="F149:M149" si="19">SUM(F150)</f>
        <v>0</v>
      </c>
      <c r="G149" s="148">
        <f t="shared" si="19"/>
        <v>4002</v>
      </c>
      <c r="H149" s="148">
        <f t="shared" si="19"/>
        <v>0</v>
      </c>
      <c r="I149" s="148">
        <f t="shared" si="19"/>
        <v>0</v>
      </c>
      <c r="J149" s="148">
        <f t="shared" si="19"/>
        <v>0</v>
      </c>
      <c r="K149" s="148"/>
      <c r="L149" s="148">
        <f t="shared" si="19"/>
        <v>0</v>
      </c>
      <c r="M149" s="148">
        <f t="shared" si="19"/>
        <v>0</v>
      </c>
    </row>
    <row r="150" spans="1:13" s="225" customFormat="1" x14ac:dyDescent="0.2">
      <c r="A150" s="135">
        <v>343</v>
      </c>
      <c r="B150" s="9" t="s">
        <v>20</v>
      </c>
      <c r="C150" s="149">
        <v>4002</v>
      </c>
      <c r="D150" s="149"/>
      <c r="E150" s="149"/>
      <c r="F150" s="149"/>
      <c r="G150" s="149">
        <v>4002</v>
      </c>
      <c r="H150" s="149"/>
      <c r="I150" s="149"/>
      <c r="J150" s="149"/>
      <c r="K150" s="149"/>
      <c r="L150" s="149"/>
      <c r="M150" s="150"/>
    </row>
    <row r="151" spans="1:13" s="225" customFormat="1" x14ac:dyDescent="0.2">
      <c r="A151" s="132" t="s">
        <v>65</v>
      </c>
      <c r="B151" s="120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33"/>
    </row>
    <row r="152" spans="1:13" s="225" customFormat="1" ht="25.5" x14ac:dyDescent="0.2">
      <c r="A152" s="134">
        <v>42</v>
      </c>
      <c r="B152" s="124" t="s">
        <v>53</v>
      </c>
      <c r="C152" s="148">
        <f>SUM(C153)</f>
        <v>400</v>
      </c>
      <c r="D152" s="148"/>
      <c r="E152" s="148"/>
      <c r="F152" s="148">
        <f t="shared" ref="F152:M152" si="20">SUM(F153)</f>
        <v>0</v>
      </c>
      <c r="G152" s="148">
        <v>400</v>
      </c>
      <c r="H152" s="148">
        <f t="shared" si="20"/>
        <v>0</v>
      </c>
      <c r="I152" s="148">
        <f t="shared" si="20"/>
        <v>0</v>
      </c>
      <c r="J152" s="148">
        <f t="shared" si="20"/>
        <v>0</v>
      </c>
      <c r="K152" s="148"/>
      <c r="L152" s="148">
        <f t="shared" si="20"/>
        <v>0</v>
      </c>
      <c r="M152" s="148">
        <f t="shared" si="20"/>
        <v>0</v>
      </c>
    </row>
    <row r="153" spans="1:13" s="225" customFormat="1" x14ac:dyDescent="0.2">
      <c r="A153" s="135">
        <v>426</v>
      </c>
      <c r="B153" s="9" t="s">
        <v>52</v>
      </c>
      <c r="C153" s="149">
        <v>400</v>
      </c>
      <c r="D153" s="149"/>
      <c r="E153" s="149"/>
      <c r="F153" s="149"/>
      <c r="G153" s="149">
        <v>400</v>
      </c>
      <c r="H153" s="149"/>
      <c r="I153" s="149"/>
      <c r="J153" s="149"/>
      <c r="K153" s="149"/>
      <c r="L153" s="149"/>
      <c r="M153" s="150"/>
    </row>
    <row r="154" spans="1:13" s="225" customFormat="1" x14ac:dyDescent="0.2">
      <c r="A154" s="129">
        <v>1026</v>
      </c>
      <c r="B154" s="6" t="s">
        <v>56</v>
      </c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8"/>
    </row>
    <row r="155" spans="1:13" s="225" customFormat="1" x14ac:dyDescent="0.2">
      <c r="A155" s="278" t="s">
        <v>57</v>
      </c>
      <c r="B155" s="279"/>
      <c r="C155" s="286"/>
      <c r="D155" s="286"/>
      <c r="E155" s="286"/>
      <c r="F155" s="286"/>
      <c r="G155" s="286"/>
      <c r="H155" s="286"/>
      <c r="I155" s="286"/>
      <c r="J155" s="286"/>
      <c r="K155" s="286"/>
      <c r="L155" s="286"/>
      <c r="M155" s="287"/>
    </row>
    <row r="156" spans="1:13" s="225" customFormat="1" x14ac:dyDescent="0.2">
      <c r="A156" s="132" t="s">
        <v>58</v>
      </c>
      <c r="B156" s="120"/>
      <c r="C156" s="155"/>
      <c r="D156" s="155"/>
      <c r="E156" s="155"/>
      <c r="F156" s="155"/>
      <c r="G156" s="155"/>
      <c r="H156" s="155"/>
      <c r="I156" s="155"/>
      <c r="J156" s="155"/>
      <c r="K156" s="155"/>
      <c r="L156" s="155"/>
      <c r="M156" s="156"/>
    </row>
    <row r="157" spans="1:13" s="225" customFormat="1" x14ac:dyDescent="0.2">
      <c r="A157" s="134">
        <v>31</v>
      </c>
      <c r="B157" s="8" t="s">
        <v>11</v>
      </c>
      <c r="C157" s="148">
        <f>SUM(C158:C160)</f>
        <v>273473</v>
      </c>
      <c r="D157" s="148"/>
      <c r="E157" s="148"/>
      <c r="F157" s="148">
        <f t="shared" ref="F157:M157" si="21">SUM(F158:F160)</f>
        <v>273473</v>
      </c>
      <c r="G157" s="148">
        <f t="shared" si="21"/>
        <v>0</v>
      </c>
      <c r="H157" s="148">
        <f t="shared" si="21"/>
        <v>0</v>
      </c>
      <c r="I157" s="148">
        <f t="shared" si="21"/>
        <v>0</v>
      </c>
      <c r="J157" s="148">
        <f t="shared" si="21"/>
        <v>0</v>
      </c>
      <c r="K157" s="148"/>
      <c r="L157" s="148">
        <f t="shared" si="21"/>
        <v>0</v>
      </c>
      <c r="M157" s="148">
        <f t="shared" si="21"/>
        <v>0</v>
      </c>
    </row>
    <row r="158" spans="1:13" s="225" customFormat="1" x14ac:dyDescent="0.2">
      <c r="A158" s="135">
        <v>311</v>
      </c>
      <c r="B158" s="9" t="s">
        <v>12</v>
      </c>
      <c r="C158" s="149">
        <v>217917</v>
      </c>
      <c r="D158" s="149"/>
      <c r="E158" s="149"/>
      <c r="F158" s="149">
        <v>217917</v>
      </c>
      <c r="G158" s="149"/>
      <c r="H158" s="149"/>
      <c r="I158" s="149"/>
      <c r="J158" s="149"/>
      <c r="K158" s="149"/>
      <c r="L158" s="149"/>
      <c r="M158" s="150"/>
    </row>
    <row r="159" spans="1:13" s="225" customFormat="1" x14ac:dyDescent="0.2">
      <c r="A159" s="135">
        <v>312</v>
      </c>
      <c r="B159" s="9" t="s">
        <v>13</v>
      </c>
      <c r="C159" s="149">
        <v>19600</v>
      </c>
      <c r="D159" s="149"/>
      <c r="E159" s="149"/>
      <c r="F159" s="149">
        <v>19600</v>
      </c>
      <c r="G159" s="149"/>
      <c r="H159" s="149"/>
      <c r="I159" s="149"/>
      <c r="J159" s="149"/>
      <c r="K159" s="149"/>
      <c r="L159" s="149"/>
      <c r="M159" s="150"/>
    </row>
    <row r="160" spans="1:13" s="225" customFormat="1" x14ac:dyDescent="0.2">
      <c r="A160" s="135">
        <v>313</v>
      </c>
      <c r="B160" s="9" t="s">
        <v>14</v>
      </c>
      <c r="C160" s="149">
        <v>35956</v>
      </c>
      <c r="D160" s="149"/>
      <c r="E160" s="149"/>
      <c r="F160" s="149">
        <v>35956</v>
      </c>
      <c r="G160" s="149"/>
      <c r="H160" s="149"/>
      <c r="I160" s="149"/>
      <c r="J160" s="149"/>
      <c r="K160" s="149"/>
      <c r="L160" s="149"/>
      <c r="M160" s="150"/>
    </row>
    <row r="161" spans="1:13" s="225" customFormat="1" x14ac:dyDescent="0.2">
      <c r="A161" s="134">
        <v>32</v>
      </c>
      <c r="B161" s="8" t="s">
        <v>15</v>
      </c>
      <c r="C161" s="148">
        <f>SUM(C162:C166)</f>
        <v>94080</v>
      </c>
      <c r="D161" s="148"/>
      <c r="E161" s="148"/>
      <c r="F161" s="148">
        <f t="shared" ref="F161:M161" si="22">SUM(F162:F166)</f>
        <v>78580</v>
      </c>
      <c r="G161" s="148">
        <f t="shared" si="22"/>
        <v>0</v>
      </c>
      <c r="H161" s="148">
        <f t="shared" si="22"/>
        <v>15500</v>
      </c>
      <c r="I161" s="148">
        <f t="shared" si="22"/>
        <v>0</v>
      </c>
      <c r="J161" s="148">
        <f t="shared" si="22"/>
        <v>0</v>
      </c>
      <c r="K161" s="148"/>
      <c r="L161" s="148">
        <f t="shared" si="22"/>
        <v>0</v>
      </c>
      <c r="M161" s="148">
        <f t="shared" si="22"/>
        <v>0</v>
      </c>
    </row>
    <row r="162" spans="1:13" s="225" customFormat="1" x14ac:dyDescent="0.2">
      <c r="A162" s="135">
        <v>321</v>
      </c>
      <c r="B162" s="9" t="s">
        <v>16</v>
      </c>
      <c r="C162" s="149">
        <v>26276</v>
      </c>
      <c r="D162" s="149"/>
      <c r="E162" s="149"/>
      <c r="F162" s="149">
        <v>21276</v>
      </c>
      <c r="G162" s="149"/>
      <c r="H162" s="149">
        <v>5000</v>
      </c>
      <c r="I162" s="149"/>
      <c r="J162" s="149"/>
      <c r="K162" s="149"/>
      <c r="L162" s="149"/>
      <c r="M162" s="150"/>
    </row>
    <row r="163" spans="1:13" s="225" customFormat="1" x14ac:dyDescent="0.2">
      <c r="A163" s="135">
        <v>322</v>
      </c>
      <c r="B163" s="9" t="s">
        <v>17</v>
      </c>
      <c r="C163" s="149">
        <v>31494</v>
      </c>
      <c r="D163" s="149"/>
      <c r="E163" s="149"/>
      <c r="F163" s="149">
        <v>27494</v>
      </c>
      <c r="G163" s="149"/>
      <c r="H163" s="149">
        <v>4000</v>
      </c>
      <c r="I163" s="149"/>
      <c r="J163" s="149"/>
      <c r="K163" s="149"/>
      <c r="L163" s="149"/>
      <c r="M163" s="150"/>
    </row>
    <row r="164" spans="1:13" s="225" customFormat="1" x14ac:dyDescent="0.2">
      <c r="A164" s="135">
        <v>323</v>
      </c>
      <c r="B164" s="9" t="s">
        <v>18</v>
      </c>
      <c r="C164" s="149">
        <v>29380</v>
      </c>
      <c r="D164" s="149"/>
      <c r="E164" s="149"/>
      <c r="F164" s="149">
        <v>26380</v>
      </c>
      <c r="G164" s="149"/>
      <c r="H164" s="149">
        <v>3000</v>
      </c>
      <c r="I164" s="149"/>
      <c r="J164" s="149"/>
      <c r="K164" s="149"/>
      <c r="L164" s="149"/>
      <c r="M164" s="150"/>
    </row>
    <row r="165" spans="1:13" s="225" customFormat="1" ht="14.25" customHeight="1" x14ac:dyDescent="0.2">
      <c r="A165" s="136">
        <v>324</v>
      </c>
      <c r="B165" s="12" t="s">
        <v>59</v>
      </c>
      <c r="C165" s="86">
        <v>1500</v>
      </c>
      <c r="D165" s="86"/>
      <c r="E165" s="86"/>
      <c r="F165" s="149">
        <v>0</v>
      </c>
      <c r="G165" s="149"/>
      <c r="H165" s="149">
        <v>1500</v>
      </c>
      <c r="I165" s="149"/>
      <c r="J165" s="149"/>
      <c r="K165" s="149"/>
      <c r="L165" s="149"/>
      <c r="M165" s="150"/>
    </row>
    <row r="166" spans="1:13" s="225" customFormat="1" x14ac:dyDescent="0.2">
      <c r="A166" s="136">
        <v>329</v>
      </c>
      <c r="B166" s="225" t="s">
        <v>62</v>
      </c>
      <c r="C166" s="86">
        <v>5430</v>
      </c>
      <c r="D166" s="86"/>
      <c r="E166" s="86"/>
      <c r="F166" s="149">
        <v>3430</v>
      </c>
      <c r="G166" s="148"/>
      <c r="H166" s="149">
        <v>2000</v>
      </c>
      <c r="I166" s="148"/>
      <c r="J166" s="148"/>
      <c r="K166" s="148"/>
      <c r="L166" s="148"/>
      <c r="M166" s="152"/>
    </row>
    <row r="167" spans="1:13" s="225" customFormat="1" x14ac:dyDescent="0.2">
      <c r="A167" s="134">
        <v>34</v>
      </c>
      <c r="B167" s="8" t="s">
        <v>19</v>
      </c>
      <c r="C167" s="148">
        <f>SUM(C168)</f>
        <v>1201</v>
      </c>
      <c r="D167" s="148"/>
      <c r="E167" s="148"/>
      <c r="F167" s="148">
        <f t="shared" ref="F167:M167" si="23">SUM(F168)</f>
        <v>1201</v>
      </c>
      <c r="G167" s="148">
        <f t="shared" si="23"/>
        <v>0</v>
      </c>
      <c r="H167" s="148">
        <f t="shared" si="23"/>
        <v>0</v>
      </c>
      <c r="I167" s="148">
        <f t="shared" si="23"/>
        <v>0</v>
      </c>
      <c r="J167" s="148">
        <f t="shared" si="23"/>
        <v>0</v>
      </c>
      <c r="K167" s="148"/>
      <c r="L167" s="148">
        <f t="shared" si="23"/>
        <v>0</v>
      </c>
      <c r="M167" s="148">
        <f t="shared" si="23"/>
        <v>0</v>
      </c>
    </row>
    <row r="168" spans="1:13" s="225" customFormat="1" x14ac:dyDescent="0.2">
      <c r="A168" s="135">
        <v>343</v>
      </c>
      <c r="B168" s="9" t="s">
        <v>20</v>
      </c>
      <c r="C168" s="149">
        <v>1201</v>
      </c>
      <c r="D168" s="149"/>
      <c r="E168" s="149"/>
      <c r="F168" s="149">
        <v>1201</v>
      </c>
      <c r="G168" s="149"/>
      <c r="H168" s="149">
        <v>0</v>
      </c>
      <c r="I168" s="149"/>
      <c r="J168" s="149"/>
      <c r="K168" s="149"/>
      <c r="L168" s="149"/>
      <c r="M168" s="150"/>
    </row>
    <row r="169" spans="1:13" s="225" customFormat="1" x14ac:dyDescent="0.2">
      <c r="A169" s="132" t="s">
        <v>63</v>
      </c>
      <c r="B169" s="120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133"/>
    </row>
    <row r="170" spans="1:13" s="225" customFormat="1" ht="25.5" x14ac:dyDescent="0.2">
      <c r="A170" s="134">
        <v>42</v>
      </c>
      <c r="B170" s="124" t="s">
        <v>53</v>
      </c>
      <c r="C170" s="148">
        <f>SUM(C171:C173)</f>
        <v>41100</v>
      </c>
      <c r="D170" s="148"/>
      <c r="E170" s="148"/>
      <c r="F170" s="148">
        <f t="shared" ref="F170:M170" si="24">SUM(F171:F173)</f>
        <v>15600</v>
      </c>
      <c r="G170" s="148">
        <f t="shared" si="24"/>
        <v>0</v>
      </c>
      <c r="H170" s="148">
        <f t="shared" si="24"/>
        <v>500</v>
      </c>
      <c r="I170" s="148">
        <f t="shared" si="24"/>
        <v>25000</v>
      </c>
      <c r="J170" s="148">
        <f t="shared" si="24"/>
        <v>0</v>
      </c>
      <c r="K170" s="148"/>
      <c r="L170" s="148">
        <f t="shared" si="24"/>
        <v>0</v>
      </c>
      <c r="M170" s="148">
        <f t="shared" si="24"/>
        <v>0</v>
      </c>
    </row>
    <row r="171" spans="1:13" s="225" customFormat="1" x14ac:dyDescent="0.2">
      <c r="A171" s="135">
        <v>422</v>
      </c>
      <c r="B171" s="9" t="s">
        <v>54</v>
      </c>
      <c r="C171" s="149">
        <v>5200</v>
      </c>
      <c r="D171" s="149"/>
      <c r="E171" s="149"/>
      <c r="F171" s="149">
        <v>5200</v>
      </c>
      <c r="G171" s="149"/>
      <c r="H171" s="149"/>
      <c r="I171" s="149"/>
      <c r="J171" s="149"/>
      <c r="K171" s="149"/>
      <c r="L171" s="149"/>
      <c r="M171" s="150"/>
    </row>
    <row r="172" spans="1:13" s="225" customFormat="1" ht="25.5" x14ac:dyDescent="0.2">
      <c r="A172" s="288">
        <v>424</v>
      </c>
      <c r="B172" s="9" t="s">
        <v>60</v>
      </c>
      <c r="C172" s="149">
        <v>35500</v>
      </c>
      <c r="D172" s="149"/>
      <c r="E172" s="149"/>
      <c r="F172" s="149">
        <v>10000</v>
      </c>
      <c r="G172" s="149"/>
      <c r="H172" s="149">
        <v>500</v>
      </c>
      <c r="I172" s="149">
        <v>25000</v>
      </c>
      <c r="J172" s="149"/>
      <c r="K172" s="149"/>
      <c r="L172" s="149"/>
      <c r="M172" s="149"/>
    </row>
    <row r="173" spans="1:13" s="225" customFormat="1" x14ac:dyDescent="0.2">
      <c r="A173" s="159">
        <v>426</v>
      </c>
      <c r="B173" s="160" t="s">
        <v>52</v>
      </c>
      <c r="C173" s="161">
        <v>400</v>
      </c>
      <c r="D173" s="161"/>
      <c r="E173" s="161"/>
      <c r="F173" s="161">
        <v>400</v>
      </c>
      <c r="G173" s="161"/>
      <c r="H173" s="161"/>
      <c r="I173" s="161"/>
      <c r="J173" s="161"/>
      <c r="K173" s="161"/>
      <c r="L173" s="161"/>
      <c r="M173" s="162"/>
    </row>
    <row r="174" spans="1:13" s="225" customFormat="1" x14ac:dyDescent="0.2">
      <c r="A174" s="14"/>
      <c r="B174" s="12"/>
    </row>
    <row r="175" spans="1:13" s="225" customFormat="1" x14ac:dyDescent="0.2">
      <c r="A175" s="14"/>
      <c r="B175" s="12"/>
    </row>
    <row r="176" spans="1:13" s="225" customFormat="1" x14ac:dyDescent="0.2">
      <c r="A176" s="14"/>
      <c r="B176" s="12"/>
    </row>
  </sheetData>
  <mergeCells count="14">
    <mergeCell ref="A135:B135"/>
    <mergeCell ref="A136:B136"/>
    <mergeCell ref="A138:B138"/>
    <mergeCell ref="A155:B155"/>
    <mergeCell ref="A71:B71"/>
    <mergeCell ref="A72:B72"/>
    <mergeCell ref="A74:B74"/>
    <mergeCell ref="A91:B91"/>
    <mergeCell ref="A34:B34"/>
    <mergeCell ref="A5:M5"/>
    <mergeCell ref="A7:M7"/>
    <mergeCell ref="A10:B10"/>
    <mergeCell ref="A11:B11"/>
    <mergeCell ref="A13:B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1. Izmjene - OPĆI DIO</vt:lpstr>
      <vt:lpstr>1. Izmjene - PRIHODI</vt:lpstr>
      <vt:lpstr>1. Izmjene - RASHODI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Ilinić</dc:creator>
  <cp:lastModifiedBy>Vesna Mokrovčak</cp:lastModifiedBy>
  <cp:lastPrinted>2021-03-25T11:35:46Z</cp:lastPrinted>
  <dcterms:created xsi:type="dcterms:W3CDTF">2020-11-10T10:50:21Z</dcterms:created>
  <dcterms:modified xsi:type="dcterms:W3CDTF">2021-03-25T11:44:42Z</dcterms:modified>
</cp:coreProperties>
</file>